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Dimitri Grant\Dropbox\1. RCS\Year 3 2017-2018\Shows\Street Scene Opera 2\Technical Stage Department\7. Show Paperwork\7.3 Fly Paperwork\"/>
    </mc:Choice>
  </mc:AlternateContent>
  <xr:revisionPtr revIDLastSave="0" documentId="13_ncr:1_{827A3EEE-BBCE-480E-A7C1-82BC6110FD18}" xr6:coauthVersionLast="32" xr6:coauthVersionMax="32" xr10:uidLastSave="{00000000-0000-0000-0000-000000000000}"/>
  <bookViews>
    <workbookView xWindow="0" yWindow="463" windowWidth="17983" windowHeight="16140" xr2:uid="{00000000-000D-0000-FFFF-FFFF00000000}"/>
  </bookViews>
  <sheets>
    <sheet name="Bar Plot" sheetId="1" r:id="rId1"/>
    <sheet name="Hemp Plot" sheetId="2" r:id="rId2"/>
    <sheet name="Automation Plot" sheetId="5" r:id="rId3"/>
    <sheet name="LX Weights (Emma)" sheetId="4" r:id="rId4"/>
  </sheets>
  <calcPr calcId="179017"/>
</workbook>
</file>

<file path=xl/calcChain.xml><?xml version="1.0" encoding="utf-8"?>
<calcChain xmlns="http://schemas.openxmlformats.org/spreadsheetml/2006/main">
  <c r="N7" i="1" l="1"/>
  <c r="I9" i="4" l="1"/>
  <c r="I12" i="4"/>
  <c r="I3" i="4" l="1"/>
  <c r="M11" i="1" l="1"/>
  <c r="L11" i="1"/>
  <c r="M21" i="1"/>
  <c r="L21" i="1"/>
  <c r="M23" i="1"/>
  <c r="L23" i="1"/>
  <c r="M30" i="1"/>
  <c r="L30" i="1"/>
  <c r="M32" i="1"/>
  <c r="L32" i="1"/>
  <c r="M25" i="1"/>
  <c r="L25" i="1"/>
  <c r="K36" i="1" l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6" i="1"/>
</calcChain>
</file>

<file path=xl/sharedStrings.xml><?xml version="1.0" encoding="utf-8"?>
<sst xmlns="http://schemas.openxmlformats.org/spreadsheetml/2006/main" count="255" uniqueCount="196">
  <si>
    <t>Show</t>
  </si>
  <si>
    <t>Head Flyperson</t>
  </si>
  <si>
    <t>Jamie McQueen</t>
  </si>
  <si>
    <t>Date</t>
  </si>
  <si>
    <t>Version No</t>
  </si>
  <si>
    <t>Bar No.</t>
  </si>
  <si>
    <t>Type of System</t>
  </si>
  <si>
    <t>Flying Piece</t>
  </si>
  <si>
    <t>Fly 
Weights</t>
  </si>
  <si>
    <t>Distance from
setting line (mm)</t>
  </si>
  <si>
    <t>Flying Space Left Downstage</t>
  </si>
  <si>
    <t>Piece Width Downstage</t>
  </si>
  <si>
    <t>Piece Width Upstage</t>
  </si>
  <si>
    <t>Flying Space Left Upstage</t>
  </si>
  <si>
    <t>Actual 
Weight (kg)</t>
  </si>
  <si>
    <t>SPCW</t>
  </si>
  <si>
    <t>BP Screen</t>
  </si>
  <si>
    <t>LX 7</t>
  </si>
  <si>
    <t>LX 6</t>
  </si>
  <si>
    <t>Bridge 2</t>
  </si>
  <si>
    <t>DPCW</t>
  </si>
  <si>
    <t>LX 5</t>
  </si>
  <si>
    <t>Bridge 1</t>
  </si>
  <si>
    <t>LX 4</t>
  </si>
  <si>
    <t>Washing Line 2</t>
  </si>
  <si>
    <t>LX 3</t>
  </si>
  <si>
    <t>Washing Line 1</t>
  </si>
  <si>
    <t>LX 2</t>
  </si>
  <si>
    <t>LX 1</t>
  </si>
  <si>
    <t>Full Black</t>
  </si>
  <si>
    <t>Winch Bar</t>
  </si>
  <si>
    <t>Pros Border</t>
  </si>
  <si>
    <t>Tormentors Set At</t>
  </si>
  <si>
    <t>SPCW = Single Purchase Counterweight Set
DPCW = Double Purchase Counterweight Set</t>
  </si>
  <si>
    <t>Cleat Letter</t>
  </si>
  <si>
    <t>SR Fly Floor</t>
  </si>
  <si>
    <t>SL Fly Floor</t>
  </si>
  <si>
    <t>Top Rail</t>
  </si>
  <si>
    <t>Bottom Rail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</si>
  <si>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</si>
  <si>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</si>
  <si>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</si>
  <si>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</si>
  <si>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</si>
  <si>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</si>
  <si>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</si>
  <si>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</si>
  <si>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</si>
  <si>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</si>
  <si>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</si>
  <si>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</si>
  <si>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</si>
  <si>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</si>
  <si>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</si>
  <si>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</si>
  <si>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</si>
  <si>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</si>
  <si>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</si>
  <si>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</si>
  <si>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</si>
  <si>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</si>
  <si>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</si>
  <si>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</si>
  <si>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</si>
  <si>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r>
      <rPr>
        <sz val="10"/>
        <color indexed="22"/>
        <rFont val="Helvetica Neue"/>
        <family val="2"/>
      </rPr>
      <t>Letters Increase DS to US</t>
    </r>
    <r>
      <rPr>
        <sz val="10"/>
        <color indexed="8"/>
        <rFont val="Helvetica Neue"/>
        <family val="2"/>
      </rPr>
      <t xml:space="preserve">
</t>
    </r>
    <r>
      <rPr>
        <sz val="10"/>
        <color indexed="24"/>
        <rFont val="Helvetica Neue"/>
        <family val="2"/>
      </rPr>
      <t>Red</t>
    </r>
    <r>
      <rPr>
        <sz val="10"/>
        <color indexed="8"/>
        <rFont val="Helvetica Neue"/>
        <family val="2"/>
      </rPr>
      <t xml:space="preserve"> I</t>
    </r>
    <r>
      <rPr>
        <sz val="10"/>
        <color indexed="22"/>
        <rFont val="Helvetica Neue"/>
        <family val="2"/>
      </rPr>
      <t>dicates Cleat Missing</t>
    </r>
  </si>
  <si>
    <t>Border</t>
  </si>
  <si>
    <t>Cloth Information</t>
  </si>
  <si>
    <t>103 (16 x 5)</t>
  </si>
  <si>
    <t>106 (16 x 5)</t>
  </si>
  <si>
    <t>102 (16 x 5)</t>
  </si>
  <si>
    <t>301 (16 x 8)</t>
  </si>
  <si>
    <t>101 (13.5 x 4)</t>
  </si>
  <si>
    <t>Setting Line 800mm from front of Permanent Stage, Back Wall at 10000 from setting Line. Bar Spacing Accurate from Fly Plot Date.</t>
  </si>
  <si>
    <t>LX8</t>
  </si>
  <si>
    <t>LX7</t>
  </si>
  <si>
    <t>LX6</t>
  </si>
  <si>
    <t>LX4</t>
  </si>
  <si>
    <t>LX2</t>
  </si>
  <si>
    <t>LX1</t>
  </si>
  <si>
    <t>Bar</t>
  </si>
  <si>
    <t>Bridge 3</t>
  </si>
  <si>
    <t>Show IN Dead</t>
  </si>
  <si>
    <t>Show OUT Dead</t>
  </si>
  <si>
    <t>Onstage Position</t>
  </si>
  <si>
    <t>16A (2m)</t>
  </si>
  <si>
    <t>Powercon (8m)</t>
  </si>
  <si>
    <t>DMX (8m)</t>
  </si>
  <si>
    <t>7 x S4 Lustr Cyc</t>
  </si>
  <si>
    <t>DMX (2m)</t>
  </si>
  <si>
    <t>1 x Solaframe</t>
  </si>
  <si>
    <t>DMX (6m)</t>
  </si>
  <si>
    <t>1 x S4 Lustr</t>
  </si>
  <si>
    <t>Powecon (6m)</t>
  </si>
  <si>
    <t>8 x Rushpar</t>
  </si>
  <si>
    <t xml:space="preserve">TRS (2m) </t>
  </si>
  <si>
    <t>16A (6m)</t>
  </si>
  <si>
    <t>1 x Long 6 Way IWB</t>
  </si>
  <si>
    <t>7 x S4 Par</t>
  </si>
  <si>
    <t>16A (3m)</t>
  </si>
  <si>
    <t>Powercon (2m)</t>
  </si>
  <si>
    <t>Speakers, Clamps, and Cable</t>
  </si>
  <si>
    <t>DMX (5m)</t>
  </si>
  <si>
    <t>2 x Solaframe</t>
  </si>
  <si>
    <t>2 x S4 Profile</t>
  </si>
  <si>
    <t>1 x 12 Way IWB</t>
  </si>
  <si>
    <t>Soca (2m)</t>
  </si>
  <si>
    <t>9 x S4 Par</t>
  </si>
  <si>
    <t>1 x Short 6 Way IWB</t>
  </si>
  <si>
    <t>Soca (6m)</t>
  </si>
  <si>
    <t>11 x S4 Par</t>
  </si>
  <si>
    <t>Powercon (1.5m)</t>
  </si>
  <si>
    <t>DMX (7m)</t>
  </si>
  <si>
    <t>3 x S4 Profile</t>
  </si>
  <si>
    <t>16A (5m)</t>
  </si>
  <si>
    <t>TRS (5m)</t>
  </si>
  <si>
    <t>Fly Weights</t>
  </si>
  <si>
    <t>Total Bar Weight (kg)</t>
  </si>
  <si>
    <t>Overall Equipment Weight (kg)</t>
  </si>
  <si>
    <t xml:space="preserve">Additional Equipment </t>
  </si>
  <si>
    <t>Overall Cable Weight (kg)</t>
  </si>
  <si>
    <t>Cable</t>
  </si>
  <si>
    <t>Overall Lantern Weight (kg)</t>
  </si>
  <si>
    <t>Weight Per Lantern (kg)</t>
  </si>
  <si>
    <t>Lanterns</t>
  </si>
  <si>
    <t>n/a</t>
  </si>
  <si>
    <t>(14 x 7.5)</t>
  </si>
  <si>
    <t>Street Scene</t>
  </si>
  <si>
    <t>SWL 250kg</t>
  </si>
  <si>
    <t>Dog Leg 1 (DS Point)</t>
  </si>
  <si>
    <t>Hard Mask 1 (Offsatge)</t>
  </si>
  <si>
    <t>Hard Mask 1 (Onstage)</t>
  </si>
  <si>
    <t>Dog Leg 1 (Offstage)</t>
  </si>
  <si>
    <t>Dog Leg 1 (Onstage)</t>
  </si>
  <si>
    <t>Dog Leg 2 (DS Point)</t>
  </si>
  <si>
    <t>Dog Leg 2 (Offstage)</t>
  </si>
  <si>
    <t>Dog Leg 2 (Onstage)</t>
  </si>
  <si>
    <t>Dog Leg 3 (DS Point)</t>
  </si>
  <si>
    <t>Hard Mask 3 (Offstage)</t>
  </si>
  <si>
    <t>Dog Leg 3 (Offstage)</t>
  </si>
  <si>
    <t>Dog Leg 3 (Onstage)</t>
  </si>
  <si>
    <t>Hard Mask 3 (Onstage)</t>
  </si>
  <si>
    <t>Dog Leg 4 (DS Point)</t>
  </si>
  <si>
    <t>Dog Leg 4 (Offstage)</t>
  </si>
  <si>
    <t>Dog Leg 4 (Onstage)</t>
  </si>
  <si>
    <t>BP Screen Pickup</t>
  </si>
  <si>
    <t>v2</t>
  </si>
  <si>
    <r>
      <rPr>
        <sz val="10"/>
        <color indexed="8"/>
        <rFont val="Arial"/>
        <family val="2"/>
      </rPr>
      <t xml:space="preserve">	</t>
    </r>
    <r>
      <rPr>
        <b/>
        <sz val="20"/>
        <color indexed="8"/>
        <rFont val="Helvetica Neue"/>
        <family val="2"/>
      </rPr>
      <t>4th May 2018</t>
    </r>
  </si>
  <si>
    <t>German Mask Point 4</t>
  </si>
  <si>
    <t>Bar 24 Legs Pickup</t>
  </si>
  <si>
    <t>German Mask Point 3</t>
  </si>
  <si>
    <t>Trapeeze Cable Pickup</t>
  </si>
  <si>
    <t>Trapeeze (US Point)</t>
  </si>
  <si>
    <t>Trapeeze (DS Point)</t>
  </si>
  <si>
    <t>German Mask Point 2</t>
  </si>
  <si>
    <t>German Mask Point 1</t>
  </si>
  <si>
    <t>Legs</t>
  </si>
  <si>
    <t>2 x (4x12)</t>
  </si>
  <si>
    <t xml:space="preserve">LX Boom Pickup </t>
  </si>
  <si>
    <t>Ladder 1 (DS Point)</t>
  </si>
  <si>
    <t>Ladder 1 (US Point)</t>
  </si>
  <si>
    <t>Ladder 2 (DS Point)</t>
  </si>
  <si>
    <t>Ladder 2 (US Point)</t>
  </si>
  <si>
    <t>Axis 3</t>
  </si>
  <si>
    <t>Axis 1</t>
  </si>
  <si>
    <t>Notes</t>
  </si>
  <si>
    <t>Time</t>
  </si>
  <si>
    <t>Deceleration</t>
  </si>
  <si>
    <t>Acceleration</t>
  </si>
  <si>
    <t>Speed</t>
  </si>
  <si>
    <t>Axis Targets</t>
  </si>
  <si>
    <t>Illusionist Desk (Fly Floor)</t>
  </si>
  <si>
    <t>Stage Right Down-Stage Tormentor</t>
  </si>
  <si>
    <t>Behind ‘Garage Door’ Flat (Mid-Stage Left)</t>
  </si>
  <si>
    <t>E-STOP LOCATIONS</t>
  </si>
  <si>
    <r>
      <rPr>
        <b/>
        <sz val="10"/>
        <color indexed="8"/>
        <rFont val="Helvetica Neue"/>
        <family val="2"/>
      </rPr>
      <t>2</t>
    </r>
    <r>
      <rPr>
        <sz val="10"/>
        <color indexed="8"/>
        <rFont val="Helvetica Neue"/>
        <family val="2"/>
      </rPr>
      <t xml:space="preserve"> “Door IN”</t>
    </r>
  </si>
  <si>
    <r>
      <rPr>
        <b/>
        <sz val="10"/>
        <color indexed="8"/>
        <rFont val="Helvetica Neue"/>
        <family val="2"/>
      </rPr>
      <t>1</t>
    </r>
    <r>
      <rPr>
        <sz val="10"/>
        <color indexed="8"/>
        <rFont val="Helvetica Neue"/>
        <family val="2"/>
      </rPr>
      <t xml:space="preserve"> “Door OUT”</t>
    </r>
  </si>
  <si>
    <t>Axis 1 and Axis 3</t>
  </si>
  <si>
    <t>DEADS</t>
  </si>
  <si>
    <t>GROUPS</t>
  </si>
  <si>
    <t>Garage Door (US Point)</t>
  </si>
  <si>
    <t>Garage Door (DS Point)</t>
  </si>
  <si>
    <t>AXIS 4</t>
  </si>
  <si>
    <t>AXIS 3</t>
  </si>
  <si>
    <t>AXIS 2</t>
  </si>
  <si>
    <t>AXIS 1</t>
  </si>
  <si>
    <t>Automation Plot</t>
  </si>
  <si>
    <t>System is Preset at Cue Completion</t>
  </si>
  <si>
    <t>Part 1</t>
  </si>
  <si>
    <t>Part 2</t>
  </si>
  <si>
    <t>2 
(Multitarget)</t>
  </si>
  <si>
    <t>Cue No. / Name</t>
  </si>
  <si>
    <r>
      <rPr>
        <b/>
        <sz val="10"/>
        <color indexed="8"/>
        <rFont val="Arial"/>
        <family val="2"/>
      </rPr>
      <t>Group 1</t>
    </r>
    <r>
      <rPr>
        <sz val="10"/>
        <color indexed="8"/>
        <rFont val="Arial"/>
        <family val="2"/>
      </rPr>
      <t xml:space="preserve"> “Garage Door” 
(Locked Group)</t>
    </r>
  </si>
  <si>
    <t>10th May 2018</t>
  </si>
  <si>
    <t>12.1s</t>
  </si>
  <si>
    <t>v1.5</t>
  </si>
  <si>
    <t>v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</si>
</sst>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\ ###/###"/>
    <numFmt numFmtId="166" formatCode="[s]&quot;s&quot;"/>
  </numFmts>
  <fonts count="18">
    <font>
      <sz val="10"/>
      <color indexed="8"/>
      <name val="Helvetica Neue"/>
    </font>
    <font>
      <sz val="12"/>
      <color theme="1"/>
      <name val="Helvetica Neue"/>
      <family val="2"/>
      <scheme val="minor"/>
    </font>
    <font>
      <b/>
      <sz val="20"/>
      <color indexed="8"/>
      <name val="Helvetica Neue"/>
      <family val="2"/>
    </font>
    <font>
      <sz val="10"/>
      <color indexed="8"/>
      <name val="Arial"/>
      <family val="2"/>
    </font>
    <font>
      <b/>
      <sz val="10"/>
      <color indexed="8"/>
      <name val="Helvetica Neue"/>
      <family val="2"/>
    </font>
    <font>
      <i/>
      <sz val="10"/>
      <color indexed="8"/>
      <name val="Helvetica Neue"/>
      <family val="2"/>
    </font>
    <font>
      <b/>
      <sz val="15"/>
      <color indexed="8"/>
      <name val="Helvetica Neue"/>
      <family val="2"/>
    </font>
    <font>
      <b/>
      <sz val="20"/>
      <color indexed="8"/>
      <name val="Arial"/>
      <family val="2"/>
    </font>
    <font>
      <b/>
      <sz val="12"/>
      <color indexed="8"/>
      <name val="Helvetica Neue"/>
      <family val="2"/>
    </font>
    <font>
      <sz val="10"/>
      <color indexed="22"/>
      <name val="Helvetica Neue"/>
      <family val="2"/>
    </font>
    <font>
      <sz val="10"/>
      <color indexed="24"/>
      <name val="Helvetica Neue"/>
      <family val="2"/>
    </font>
    <font>
      <sz val="10"/>
      <color indexed="8"/>
      <name val="Helvetica Neue"/>
      <family val="2"/>
    </font>
    <font>
      <b/>
      <sz val="11"/>
      <color indexed="8"/>
      <name val="Helvetica Neue"/>
      <family val="2"/>
    </font>
    <font>
      <sz val="10"/>
      <color theme="1"/>
      <name val="Helvetica Neue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Helvetica Neue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F6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/>
      <bottom style="thin">
        <color indexed="8"/>
      </bottom>
      <diagonal/>
    </border>
    <border>
      <left style="thin">
        <color indexed="16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6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0"/>
    <xf numFmtId="0" fontId="11" fillId="0" borderId="0" applyNumberFormat="0" applyFill="0" applyBorder="0" applyProtection="0"/>
    <xf numFmtId="0" fontId="11" fillId="0" borderId="0" applyNumberFormat="0" applyFill="0" applyBorder="0" applyProtection="0">
      <alignment vertical="top" wrapText="1"/>
    </xf>
  </cellStyleXfs>
  <cellXfs count="202">
    <xf numFmtId="0" fontId="0" fillId="0" borderId="0" xfId="0" applyFont="1" applyAlignment="1"/>
    <xf numFmtId="0" fontId="0" fillId="0" borderId="0" xfId="0" applyNumberFormat="1" applyFont="1" applyAlignment="1"/>
    <xf numFmtId="0" fontId="0" fillId="3" borderId="8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6" borderId="12" xfId="0" applyNumberFormat="1" applyFont="1" applyFill="1" applyBorder="1" applyAlignment="1">
      <alignment horizontal="center" vertical="center"/>
    </xf>
    <xf numFmtId="49" fontId="0" fillId="6" borderId="12" xfId="0" applyNumberFormat="1" applyFont="1" applyFill="1" applyBorder="1" applyAlignment="1">
      <alignment vertical="center"/>
    </xf>
    <xf numFmtId="0" fontId="0" fillId="6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0" borderId="0" xfId="0" applyNumberFormat="1" applyFont="1" applyAlignment="1"/>
    <xf numFmtId="49" fontId="4" fillId="13" borderId="1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 wrapText="1"/>
    </xf>
    <xf numFmtId="49" fontId="0" fillId="2" borderId="28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/>
    </xf>
    <xf numFmtId="49" fontId="0" fillId="8" borderId="24" xfId="0" applyNumberFormat="1" applyFont="1" applyFill="1" applyBorder="1" applyAlignment="1">
      <alignment horizontal="center" vertical="center" wrapText="1"/>
    </xf>
    <xf numFmtId="49" fontId="0" fillId="2" borderId="47" xfId="0" applyNumberFormat="1" applyFont="1" applyFill="1" applyBorder="1" applyAlignment="1">
      <alignment horizontal="center" vertical="center" wrapText="1"/>
    </xf>
    <xf numFmtId="49" fontId="0" fillId="5" borderId="56" xfId="0" applyNumberFormat="1" applyFont="1" applyFill="1" applyBorder="1" applyAlignment="1">
      <alignment horizontal="center" vertical="center"/>
    </xf>
    <xf numFmtId="49" fontId="0" fillId="5" borderId="56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2" fontId="4" fillId="6" borderId="12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1" fontId="0" fillId="6" borderId="12" xfId="0" applyNumberFormat="1" applyFont="1" applyFill="1" applyBorder="1" applyAlignment="1">
      <alignment horizontal="center" vertical="center"/>
    </xf>
    <xf numFmtId="12" fontId="0" fillId="3" borderId="12" xfId="0" applyNumberFormat="1" applyFont="1" applyFill="1" applyBorder="1" applyAlignment="1">
      <alignment horizontal="center" vertical="center"/>
    </xf>
    <xf numFmtId="0" fontId="11" fillId="0" borderId="0" xfId="2" applyFont="1" applyAlignment="1"/>
    <xf numFmtId="0" fontId="11" fillId="0" borderId="0" xfId="2" applyNumberFormat="1" applyFont="1" applyAlignment="1"/>
    <xf numFmtId="0" fontId="12" fillId="0" borderId="0" xfId="2" applyFont="1" applyAlignment="1"/>
    <xf numFmtId="0" fontId="12" fillId="0" borderId="0" xfId="2" applyNumberFormat="1" applyFont="1" applyAlignment="1"/>
    <xf numFmtId="49" fontId="12" fillId="6" borderId="23" xfId="2" applyNumberFormat="1" applyFont="1" applyFill="1" applyBorder="1" applyAlignment="1">
      <alignment horizontal="center" vertical="center" wrapText="1"/>
    </xf>
    <xf numFmtId="49" fontId="11" fillId="0" borderId="23" xfId="2" applyNumberFormat="1" applyFont="1" applyBorder="1" applyAlignment="1">
      <alignment horizontal="center" vertical="center" wrapText="1"/>
    </xf>
    <xf numFmtId="0" fontId="11" fillId="0" borderId="23" xfId="2" applyNumberFormat="1" applyFont="1" applyBorder="1" applyAlignment="1">
      <alignment horizontal="center" vertical="center" wrapText="1"/>
    </xf>
    <xf numFmtId="49" fontId="11" fillId="6" borderId="23" xfId="2" applyNumberFormat="1" applyFont="1" applyFill="1" applyBorder="1" applyAlignment="1">
      <alignment horizontal="center" vertical="center" wrapText="1"/>
    </xf>
    <xf numFmtId="0" fontId="11" fillId="6" borderId="23" xfId="2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/>
    </xf>
    <xf numFmtId="0" fontId="0" fillId="3" borderId="59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2" fontId="0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0" fillId="16" borderId="12" xfId="0" applyNumberFormat="1" applyFont="1" applyFill="1" applyBorder="1" applyAlignment="1">
      <alignment horizontal="center" vertical="center"/>
    </xf>
    <xf numFmtId="0" fontId="0" fillId="16" borderId="8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13" fillId="16" borderId="12" xfId="0" applyNumberFormat="1" applyFont="1" applyFill="1" applyBorder="1" applyAlignment="1">
      <alignment horizontal="center" vertical="center"/>
    </xf>
    <xf numFmtId="1" fontId="0" fillId="3" borderId="12" xfId="0" applyNumberFormat="1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166" fontId="11" fillId="0" borderId="1" xfId="3" applyNumberFormat="1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49" fontId="11" fillId="19" borderId="1" xfId="3" applyNumberFormat="1" applyFont="1" applyFill="1" applyBorder="1" applyAlignment="1">
      <alignment horizontal="center" vertical="center" wrapText="1"/>
    </xf>
    <xf numFmtId="0" fontId="11" fillId="20" borderId="32" xfId="3" applyFont="1" applyFill="1" applyBorder="1" applyAlignment="1">
      <alignment horizontal="center" vertical="center" wrapText="1"/>
    </xf>
    <xf numFmtId="0" fontId="17" fillId="20" borderId="32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65" xfId="3" applyNumberFormat="1" applyFont="1" applyBorder="1" applyAlignment="1">
      <alignment horizontal="center" vertical="center" wrapText="1"/>
    </xf>
    <xf numFmtId="166" fontId="11" fillId="0" borderId="65" xfId="3" applyNumberFormat="1" applyFont="1" applyBorder="1" applyAlignment="1">
      <alignment horizontal="center" vertical="center" wrapText="1"/>
    </xf>
    <xf numFmtId="49" fontId="11" fillId="0" borderId="65" xfId="3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3" borderId="13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49" fontId="0" fillId="6" borderId="13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3" borderId="7" xfId="0" applyFont="1" applyFill="1" applyBorder="1" applyAlignment="1"/>
    <xf numFmtId="49" fontId="2" fillId="3" borderId="48" xfId="0" applyNumberFormat="1" applyFont="1" applyFill="1" applyBorder="1" applyAlignment="1">
      <alignment horizontal="center" vertical="center"/>
    </xf>
    <xf numFmtId="0" fontId="0" fillId="3" borderId="49" xfId="0" applyFont="1" applyFill="1" applyBorder="1" applyAlignment="1"/>
    <xf numFmtId="0" fontId="0" fillId="3" borderId="50" xfId="0" applyFont="1" applyFill="1" applyBorder="1" applyAlignment="1"/>
    <xf numFmtId="0" fontId="0" fillId="3" borderId="51" xfId="0" applyFont="1" applyFill="1" applyBorder="1" applyAlignment="1"/>
    <xf numFmtId="0" fontId="0" fillId="3" borderId="52" xfId="0" applyFont="1" applyFill="1" applyBorder="1" applyAlignment="1"/>
    <xf numFmtId="49" fontId="3" fillId="3" borderId="48" xfId="0" applyNumberFormat="1" applyFont="1" applyFill="1" applyBorder="1" applyAlignment="1">
      <alignment horizontal="center" vertical="center" wrapText="1" readingOrder="1"/>
    </xf>
    <xf numFmtId="0" fontId="0" fillId="3" borderId="49" xfId="0" applyFont="1" applyFill="1" applyBorder="1" applyAlignment="1">
      <alignment horizontal="center"/>
    </xf>
    <xf numFmtId="0" fontId="0" fillId="3" borderId="53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49" fontId="0" fillId="16" borderId="16" xfId="0" applyNumberFormat="1" applyFont="1" applyFill="1" applyBorder="1" applyAlignment="1">
      <alignment horizontal="center" vertical="center"/>
    </xf>
    <xf numFmtId="0" fontId="0" fillId="16" borderId="16" xfId="0" applyFont="1" applyFill="1" applyBorder="1" applyAlignment="1"/>
    <xf numFmtId="49" fontId="0" fillId="5" borderId="39" xfId="0" applyNumberFormat="1" applyFont="1" applyFill="1" applyBorder="1" applyAlignment="1">
      <alignment horizontal="center" vertical="center"/>
    </xf>
    <xf numFmtId="0" fontId="0" fillId="5" borderId="40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49" fontId="0" fillId="18" borderId="42" xfId="0" applyNumberFormat="1" applyFont="1" applyFill="1" applyBorder="1" applyAlignment="1">
      <alignment horizontal="center" vertical="center"/>
    </xf>
    <xf numFmtId="0" fontId="0" fillId="18" borderId="43" xfId="0" applyFont="1" applyFill="1" applyBorder="1" applyAlignment="1">
      <alignment horizontal="center" vertical="center"/>
    </xf>
    <xf numFmtId="49" fontId="0" fillId="2" borderId="54" xfId="0" applyNumberFormat="1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49" fontId="0" fillId="2" borderId="48" xfId="0" applyNumberFormat="1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4" fillId="0" borderId="20" xfId="0" applyFont="1" applyBorder="1" applyAlignment="1"/>
    <xf numFmtId="0" fontId="14" fillId="15" borderId="18" xfId="0" applyFont="1" applyFill="1" applyBorder="1" applyAlignment="1">
      <alignment horizontal="center" vertical="center"/>
    </xf>
    <xf numFmtId="0" fontId="14" fillId="15" borderId="20" xfId="0" applyFont="1" applyFill="1" applyBorder="1" applyAlignment="1"/>
    <xf numFmtId="0" fontId="14" fillId="14" borderId="18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49" fontId="6" fillId="9" borderId="3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/>
    <xf numFmtId="0" fontId="3" fillId="0" borderId="26" xfId="0" applyFont="1" applyBorder="1" applyAlignment="1"/>
    <xf numFmtId="0" fontId="3" fillId="0" borderId="27" xfId="0" applyFont="1" applyBorder="1" applyAlignment="1"/>
    <xf numFmtId="49" fontId="2" fillId="3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21" xfId="0" applyFont="1" applyBorder="1" applyAlignment="1"/>
    <xf numFmtId="0" fontId="3" fillId="0" borderId="36" xfId="0" applyFont="1" applyBorder="1" applyAlignment="1"/>
    <xf numFmtId="49" fontId="11" fillId="3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/>
    <xf numFmtId="0" fontId="13" fillId="0" borderId="18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9" fillId="15" borderId="18" xfId="0" applyFont="1" applyFill="1" applyBorder="1" applyAlignment="1">
      <alignment horizontal="center" vertical="center"/>
    </xf>
    <xf numFmtId="0" fontId="3" fillId="15" borderId="20" xfId="0" applyFont="1" applyFill="1" applyBorder="1" applyAlignment="1"/>
    <xf numFmtId="49" fontId="2" fillId="3" borderId="25" xfId="0" applyNumberFormat="1" applyFont="1" applyFill="1" applyBorder="1" applyAlignment="1">
      <alignment horizontal="center" vertical="center"/>
    </xf>
    <xf numFmtId="49" fontId="8" fillId="12" borderId="18" xfId="0" applyNumberFormat="1" applyFont="1" applyFill="1" applyBorder="1" applyAlignment="1">
      <alignment horizontal="center" vertical="center"/>
    </xf>
    <xf numFmtId="49" fontId="7" fillId="11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/>
    <xf numFmtId="49" fontId="2" fillId="10" borderId="29" xfId="0" applyNumberFormat="1" applyFont="1" applyFill="1" applyBorder="1" applyAlignment="1">
      <alignment horizontal="center" vertical="center"/>
    </xf>
    <xf numFmtId="0" fontId="11" fillId="17" borderId="24" xfId="3" applyFont="1" applyFill="1" applyBorder="1" applyAlignment="1">
      <alignment horizontal="center" vertical="center" wrapText="1"/>
    </xf>
    <xf numFmtId="0" fontId="11" fillId="17" borderId="60" xfId="3" applyFont="1" applyFill="1" applyBorder="1" applyAlignment="1">
      <alignment horizontal="center" vertical="center" wrapText="1"/>
    </xf>
    <xf numFmtId="49" fontId="11" fillId="3" borderId="24" xfId="3" applyNumberFormat="1" applyFont="1" applyFill="1" applyBorder="1" applyAlignment="1">
      <alignment horizontal="center" vertical="center" wrapText="1"/>
    </xf>
    <xf numFmtId="0" fontId="11" fillId="3" borderId="60" xfId="3" applyFont="1" applyFill="1" applyBorder="1" applyAlignment="1">
      <alignment horizontal="center" vertical="center" wrapText="1"/>
    </xf>
    <xf numFmtId="0" fontId="3" fillId="3" borderId="24" xfId="3" applyFont="1" applyFill="1" applyBorder="1" applyAlignment="1">
      <alignment horizontal="center" vertical="center" wrapText="1" readingOrder="1"/>
    </xf>
    <xf numFmtId="0" fontId="11" fillId="3" borderId="24" xfId="3" applyFont="1" applyFill="1" applyBorder="1" applyAlignment="1">
      <alignment horizontal="center" vertical="center" wrapText="1"/>
    </xf>
    <xf numFmtId="49" fontId="11" fillId="19" borderId="28" xfId="3" applyNumberFormat="1" applyFont="1" applyFill="1" applyBorder="1" applyAlignment="1">
      <alignment horizontal="center" vertical="center" wrapText="1"/>
    </xf>
    <xf numFmtId="0" fontId="11" fillId="19" borderId="32" xfId="3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 readingOrder="1"/>
    </xf>
    <xf numFmtId="0" fontId="11" fillId="3" borderId="1" xfId="3" applyFont="1" applyFill="1" applyBorder="1" applyAlignment="1">
      <alignment horizontal="center" vertical="center" wrapText="1"/>
    </xf>
    <xf numFmtId="49" fontId="8" fillId="18" borderId="24" xfId="3" applyNumberFormat="1" applyFont="1" applyFill="1" applyBorder="1" applyAlignment="1">
      <alignment horizontal="center" vertical="center" wrapText="1"/>
    </xf>
    <xf numFmtId="0" fontId="11" fillId="18" borderId="14" xfId="3" applyFont="1" applyFill="1" applyBorder="1" applyAlignment="1">
      <alignment horizontal="center" vertical="center" wrapText="1"/>
    </xf>
    <xf numFmtId="0" fontId="11" fillId="18" borderId="60" xfId="3" applyFont="1" applyFill="1" applyBorder="1" applyAlignment="1">
      <alignment horizontal="center" vertical="center" wrapText="1"/>
    </xf>
    <xf numFmtId="49" fontId="15" fillId="18" borderId="24" xfId="3" applyNumberFormat="1" applyFont="1" applyFill="1" applyBorder="1" applyAlignment="1">
      <alignment horizontal="center" vertical="center" wrapText="1" readingOrder="1"/>
    </xf>
    <xf numFmtId="49" fontId="11" fillId="3" borderId="64" xfId="3" applyNumberFormat="1" applyFont="1" applyFill="1" applyBorder="1" applyAlignment="1">
      <alignment horizontal="center" vertical="center" wrapText="1"/>
    </xf>
    <xf numFmtId="0" fontId="11" fillId="3" borderId="63" xfId="3" applyFont="1" applyFill="1" applyBorder="1" applyAlignment="1">
      <alignment horizontal="center" vertical="center" wrapText="1"/>
    </xf>
    <xf numFmtId="0" fontId="11" fillId="3" borderId="62" xfId="3" applyFont="1" applyFill="1" applyBorder="1" applyAlignment="1">
      <alignment horizontal="center" vertical="center" wrapText="1"/>
    </xf>
    <xf numFmtId="0" fontId="11" fillId="3" borderId="61" xfId="3" applyFont="1" applyFill="1" applyBorder="1" applyAlignment="1">
      <alignment horizontal="center" vertical="center" wrapText="1"/>
    </xf>
    <xf numFmtId="49" fontId="3" fillId="3" borderId="64" xfId="3" applyNumberFormat="1" applyFont="1" applyFill="1" applyBorder="1" applyAlignment="1">
      <alignment horizontal="center" vertical="center" wrapText="1" readingOrder="1"/>
    </xf>
    <xf numFmtId="0" fontId="11" fillId="3" borderId="24" xfId="3" applyNumberFormat="1" applyFont="1" applyFill="1" applyBorder="1" applyAlignment="1">
      <alignment horizontal="center" vertical="center" wrapText="1"/>
    </xf>
    <xf numFmtId="0" fontId="4" fillId="0" borderId="28" xfId="3" applyNumberFormat="1" applyFont="1" applyBorder="1" applyAlignment="1">
      <alignment horizontal="center" vertical="center" wrapText="1"/>
    </xf>
    <xf numFmtId="0" fontId="4" fillId="0" borderId="66" xfId="3" applyNumberFormat="1" applyFont="1" applyBorder="1" applyAlignment="1">
      <alignment horizontal="center" vertical="center" wrapText="1"/>
    </xf>
    <xf numFmtId="49" fontId="2" fillId="3" borderId="24" xfId="3" applyNumberFormat="1" applyFont="1" applyFill="1" applyBorder="1" applyAlignment="1">
      <alignment horizontal="center" vertical="center" wrapText="1"/>
    </xf>
    <xf numFmtId="0" fontId="11" fillId="3" borderId="14" xfId="3" applyFont="1" applyFill="1" applyBorder="1" applyAlignment="1">
      <alignment horizontal="center" vertical="center" wrapText="1"/>
    </xf>
    <xf numFmtId="49" fontId="3" fillId="3" borderId="24" xfId="3" applyNumberFormat="1" applyFont="1" applyFill="1" applyBorder="1" applyAlignment="1">
      <alignment horizontal="center" vertical="center" wrapText="1" readingOrder="1"/>
    </xf>
    <xf numFmtId="0" fontId="15" fillId="3" borderId="24" xfId="3" applyFont="1" applyFill="1" applyBorder="1" applyAlignment="1">
      <alignment horizontal="center" vertical="center" wrapText="1" readingOrder="1"/>
    </xf>
    <xf numFmtId="49" fontId="11" fillId="19" borderId="24" xfId="3" applyNumberFormat="1" applyFont="1" applyFill="1" applyBorder="1" applyAlignment="1">
      <alignment horizontal="center" vertical="center" wrapText="1"/>
    </xf>
    <xf numFmtId="0" fontId="11" fillId="19" borderId="60" xfId="3" applyFont="1" applyFill="1" applyBorder="1" applyAlignment="1">
      <alignment horizontal="center" vertical="center" wrapText="1"/>
    </xf>
    <xf numFmtId="49" fontId="11" fillId="6" borderId="23" xfId="2" applyNumberFormat="1" applyFont="1" applyFill="1" applyBorder="1" applyAlignment="1">
      <alignment horizontal="center" vertical="center" wrapText="1"/>
    </xf>
    <xf numFmtId="0" fontId="11" fillId="0" borderId="23" xfId="2" applyFont="1" applyBorder="1" applyAlignment="1"/>
    <xf numFmtId="0" fontId="11" fillId="6" borderId="23" xfId="2" applyFont="1" applyFill="1" applyBorder="1" applyAlignment="1">
      <alignment horizontal="center" vertical="center" wrapText="1"/>
    </xf>
    <xf numFmtId="49" fontId="11" fillId="0" borderId="23" xfId="2" applyNumberFormat="1" applyFont="1" applyBorder="1" applyAlignment="1">
      <alignment horizontal="center" vertical="center" wrapText="1"/>
    </xf>
    <xf numFmtId="0" fontId="11" fillId="6" borderId="23" xfId="2" applyNumberFormat="1" applyFont="1" applyFill="1" applyBorder="1" applyAlignment="1">
      <alignment horizontal="center" vertical="center" wrapText="1"/>
    </xf>
    <xf numFmtId="0" fontId="11" fillId="0" borderId="23" xfId="2" applyNumberFormat="1" applyFont="1" applyBorder="1" applyAlignment="1">
      <alignment horizontal="center" vertical="center" wrapText="1"/>
    </xf>
    <xf numFmtId="0" fontId="11" fillId="0" borderId="23" xfId="2" applyFont="1" applyBorder="1" applyAlignment="1">
      <alignment horizontal="center" vertical="center" wrapText="1"/>
    </xf>
    <xf numFmtId="165" fontId="11" fillId="6" borderId="23" xfId="2" applyNumberFormat="1" applyFont="1" applyFill="1" applyBorder="1" applyAlignment="1">
      <alignment horizontal="center" vertical="center" wrapText="1"/>
    </xf>
    <xf numFmtId="165" fontId="11" fillId="0" borderId="23" xfId="2" applyNumberFormat="1" applyFont="1" applyBorder="1" applyAlignment="1">
      <alignment horizontal="center" vertical="center" wrapText="1"/>
    </xf>
    <xf numFmtId="0" fontId="11" fillId="0" borderId="57" xfId="2" applyFont="1" applyBorder="1" applyAlignment="1">
      <alignment horizontal="center" wrapText="1"/>
    </xf>
    <xf numFmtId="0" fontId="11" fillId="0" borderId="58" xfId="2" applyFont="1" applyBorder="1" applyAlignment="1">
      <alignment horizontal="center" wrapText="1"/>
    </xf>
    <xf numFmtId="0" fontId="11" fillId="0" borderId="57" xfId="2" applyFont="1" applyBorder="1" applyAlignment="1">
      <alignment horizontal="center"/>
    </xf>
    <xf numFmtId="0" fontId="11" fillId="0" borderId="58" xfId="2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C78"/>
      <rgbColor rgb="FFFFFFFF"/>
      <rgbColor rgb="FFFFFF99"/>
      <rgbColor rgb="FFCCFFFF"/>
      <rgbColor rgb="FFDDDDDD"/>
      <rgbColor rgb="FFC0C0C0"/>
      <rgbColor rgb="FFFAFF6F"/>
      <rgbColor rgb="FFAAAAAA"/>
      <rgbColor rgb="FFFFADFF"/>
      <rgbColor rgb="FFFFB3FF"/>
      <rgbColor rgb="FFFEB1FF"/>
      <rgbColor rgb="FFFFB5FF"/>
      <rgbColor rgb="FFEAEAEA"/>
      <rgbColor rgb="FF3F3F3F"/>
      <rgbColor rgb="FFF2F2F2"/>
      <rgbColor rgb="FFFF26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FFFF"/>
      <color rgb="FFFAFF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200904</xdr:colOff>
      <xdr:row>0</xdr:row>
      <xdr:rowOff>0</xdr:rowOff>
    </xdr:from>
    <xdr:to>
      <xdr:col>3</xdr:col>
      <xdr:colOff>931584</xdr:colOff>
      <xdr:row>0</xdr:row>
      <xdr:rowOff>723899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A9C7DE49-9158-2647-B794-971FC431B98D}"/>
            </a:ext>
          </a:extLst>
        </xdr:cNvPr>
        <xdr:cNvSpPr txBox="1"/>
      </xdr:nvSpPr>
      <xdr:spPr>
        <a:xfrm>
          <a:off x="200904" y="0"/>
          <a:ext cx="3105580" cy="1650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none" lIns="0" tIns="0" rIns="0" bIns="0" numCol="1" anchor="ctr">
          <a:no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3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30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LX Overhead Bar Weights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showGridLines="0" tabSelected="1" zoomScale="110" workbookViewId="0">
      <selection activeCell="J7" sqref="J7"/>
    </sheetView>
  </sheetViews>
  <sheetFormatPr defaultColWidth="8.84375" defaultRowHeight="12.75" customHeight="1"/>
  <cols>
    <col min="1" max="7" width="8.84375" style="1" customWidth="1"/>
    <col min="8" max="8" width="15.3046875" style="1" customWidth="1"/>
    <col min="9" max="9" width="8.84375" style="1" customWidth="1"/>
    <col min="10" max="10" width="15.15234375" style="1" customWidth="1"/>
    <col min="11" max="14" width="14.4609375" style="1" customWidth="1"/>
    <col min="15" max="17" width="11.3046875" style="1" customWidth="1"/>
    <col min="18" max="256" width="8.84375" style="1" customWidth="1"/>
  </cols>
  <sheetData>
    <row r="1" spans="1:17" ht="38.25" customHeight="1">
      <c r="A1" s="119" t="s">
        <v>0</v>
      </c>
      <c r="B1" s="120"/>
      <c r="C1" s="112" t="s">
        <v>126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4"/>
    </row>
    <row r="2" spans="1:17" ht="34" customHeight="1">
      <c r="A2" s="121" t="s">
        <v>1</v>
      </c>
      <c r="B2" s="122"/>
      <c r="C2" s="96" t="s">
        <v>2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99"/>
      <c r="Q2" s="100"/>
    </row>
    <row r="3" spans="1:17" ht="39.549999999999997" customHeight="1">
      <c r="A3" s="128" t="s">
        <v>3</v>
      </c>
      <c r="B3" s="129"/>
      <c r="C3" s="96" t="s">
        <v>192</v>
      </c>
      <c r="D3" s="117"/>
      <c r="E3" s="117"/>
      <c r="F3" s="117"/>
      <c r="G3" s="117"/>
      <c r="H3" s="117"/>
      <c r="I3" s="117"/>
      <c r="J3" s="117"/>
      <c r="K3" s="118"/>
      <c r="L3" s="25" t="s">
        <v>4</v>
      </c>
      <c r="M3" s="96" t="s">
        <v>195</v>
      </c>
      <c r="N3" s="97"/>
      <c r="O3" s="98"/>
      <c r="P3" s="99"/>
      <c r="Q3" s="100"/>
    </row>
    <row r="4" spans="1:17" ht="25.5" customHeight="1">
      <c r="A4" s="101" t="s">
        <v>72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</row>
    <row r="5" spans="1:17" ht="35.049999999999997" customHeight="1" thickBot="1">
      <c r="A5" s="26" t="s">
        <v>5</v>
      </c>
      <c r="B5" s="27" t="s">
        <v>6</v>
      </c>
      <c r="C5" s="109" t="s">
        <v>7</v>
      </c>
      <c r="D5" s="110"/>
      <c r="E5" s="110"/>
      <c r="F5" s="110"/>
      <c r="G5" s="111"/>
      <c r="H5" s="27" t="s">
        <v>66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81</v>
      </c>
      <c r="Q5" s="27" t="s">
        <v>82</v>
      </c>
    </row>
    <row r="6" spans="1:17" ht="15.25" customHeight="1">
      <c r="A6" s="56">
        <v>30</v>
      </c>
      <c r="B6" s="3" t="s">
        <v>15</v>
      </c>
      <c r="C6" s="125" t="s">
        <v>16</v>
      </c>
      <c r="D6" s="126"/>
      <c r="E6" s="126"/>
      <c r="F6" s="126"/>
      <c r="G6" s="127"/>
      <c r="H6" s="4" t="s">
        <v>125</v>
      </c>
      <c r="I6" s="4">
        <v>8</v>
      </c>
      <c r="J6" s="2">
        <v>9764</v>
      </c>
      <c r="K6" s="4">
        <f t="shared" ref="K6:K36" si="0">J6-L6</f>
        <v>9740</v>
      </c>
      <c r="L6" s="4">
        <v>24</v>
      </c>
      <c r="M6" s="4"/>
      <c r="N6" s="4">
        <f t="shared" ref="N6:N36" si="1">10000-J6-M6</f>
        <v>236</v>
      </c>
      <c r="O6" s="43">
        <v>96</v>
      </c>
      <c r="P6" s="5"/>
      <c r="Q6" s="5"/>
    </row>
    <row r="7" spans="1:17" ht="14.8" customHeight="1">
      <c r="A7" s="47">
        <v>29</v>
      </c>
      <c r="B7" s="7" t="s">
        <v>15</v>
      </c>
      <c r="C7" s="116"/>
      <c r="D7" s="84"/>
      <c r="E7" s="84"/>
      <c r="F7" s="84"/>
      <c r="G7" s="85"/>
      <c r="H7" s="45"/>
      <c r="I7" s="8"/>
      <c r="J7" s="6">
        <v>9600</v>
      </c>
      <c r="K7" s="8">
        <f t="shared" si="0"/>
        <v>9600</v>
      </c>
      <c r="L7" s="8"/>
      <c r="M7" s="8"/>
      <c r="N7" s="8">
        <f>10000-J7-M6</f>
        <v>400</v>
      </c>
      <c r="O7" s="46">
        <v>0</v>
      </c>
      <c r="P7" s="9"/>
      <c r="Q7" s="9"/>
    </row>
    <row r="8" spans="1:17" ht="14.8" customHeight="1">
      <c r="A8" s="47">
        <v>28</v>
      </c>
      <c r="B8" s="7" t="s">
        <v>15</v>
      </c>
      <c r="C8" s="83"/>
      <c r="D8" s="84"/>
      <c r="E8" s="84"/>
      <c r="F8" s="84"/>
      <c r="G8" s="85"/>
      <c r="H8" s="8"/>
      <c r="I8" s="33"/>
      <c r="J8" s="6">
        <v>9372</v>
      </c>
      <c r="K8" s="8">
        <f>J8-L8</f>
        <v>9372</v>
      </c>
      <c r="L8" s="8"/>
      <c r="N8" s="8">
        <f>10000-J8-M7</f>
        <v>628</v>
      </c>
      <c r="O8" s="30"/>
      <c r="P8" s="10"/>
      <c r="Q8" s="10"/>
    </row>
    <row r="9" spans="1:17" ht="14.8" customHeight="1">
      <c r="A9" s="47">
        <v>27</v>
      </c>
      <c r="B9" s="7" t="s">
        <v>15</v>
      </c>
      <c r="C9" s="83"/>
      <c r="D9" s="84"/>
      <c r="E9" s="84"/>
      <c r="F9" s="84"/>
      <c r="G9" s="85"/>
      <c r="H9" s="8"/>
      <c r="I9" s="33"/>
      <c r="J9" s="6">
        <v>9100</v>
      </c>
      <c r="K9" s="8">
        <f>J9-L9</f>
        <v>9100</v>
      </c>
      <c r="L9" s="8"/>
      <c r="M9" s="8"/>
      <c r="N9" s="8">
        <f t="shared" si="1"/>
        <v>900</v>
      </c>
      <c r="O9" s="30"/>
      <c r="P9" s="10"/>
      <c r="Q9" s="9"/>
    </row>
    <row r="10" spans="1:17" ht="14.8" customHeight="1">
      <c r="A10" s="6">
        <v>26</v>
      </c>
      <c r="B10" s="7" t="s">
        <v>15</v>
      </c>
      <c r="C10" s="87"/>
      <c r="D10" s="84"/>
      <c r="E10" s="84"/>
      <c r="F10" s="84"/>
      <c r="G10" s="85"/>
      <c r="H10" s="8"/>
      <c r="I10" s="8"/>
      <c r="J10" s="6">
        <v>8843</v>
      </c>
      <c r="K10" s="8">
        <f t="shared" si="0"/>
        <v>8843</v>
      </c>
      <c r="L10" s="8"/>
      <c r="M10" s="49"/>
      <c r="N10" s="8">
        <f t="shared" si="1"/>
        <v>1157</v>
      </c>
      <c r="O10" s="10">
        <v>0</v>
      </c>
      <c r="P10" s="9"/>
      <c r="Q10" s="9"/>
    </row>
    <row r="11" spans="1:17" ht="14.8" customHeight="1">
      <c r="A11" s="55">
        <v>25</v>
      </c>
      <c r="B11" s="7" t="s">
        <v>15</v>
      </c>
      <c r="C11" s="83" t="s">
        <v>17</v>
      </c>
      <c r="D11" s="84"/>
      <c r="E11" s="84"/>
      <c r="F11" s="84"/>
      <c r="G11" s="85"/>
      <c r="H11" s="8"/>
      <c r="I11" s="8">
        <v>3</v>
      </c>
      <c r="J11" s="6">
        <v>8579</v>
      </c>
      <c r="K11" s="8">
        <f t="shared" si="0"/>
        <v>8314</v>
      </c>
      <c r="L11" s="8">
        <f>530/2</f>
        <v>265</v>
      </c>
      <c r="M11" s="8">
        <f>530/2</f>
        <v>265</v>
      </c>
      <c r="N11" s="8">
        <f t="shared" si="1"/>
        <v>1156</v>
      </c>
      <c r="O11" s="30">
        <v>29.4</v>
      </c>
      <c r="P11" s="10">
        <v>7500</v>
      </c>
      <c r="Q11" s="10"/>
    </row>
    <row r="12" spans="1:17" ht="14.8" customHeight="1">
      <c r="A12" s="55">
        <v>24</v>
      </c>
      <c r="B12" s="7" t="s">
        <v>15</v>
      </c>
      <c r="C12" s="83" t="s">
        <v>155</v>
      </c>
      <c r="D12" s="84"/>
      <c r="E12" s="84"/>
      <c r="F12" s="84"/>
      <c r="G12" s="85"/>
      <c r="H12" s="8" t="s">
        <v>156</v>
      </c>
      <c r="I12" s="63">
        <v>4</v>
      </c>
      <c r="J12" s="6">
        <v>8198</v>
      </c>
      <c r="K12" s="8">
        <f t="shared" si="0"/>
        <v>8183</v>
      </c>
      <c r="L12" s="8">
        <v>15</v>
      </c>
      <c r="M12" s="8">
        <v>15</v>
      </c>
      <c r="N12" s="8">
        <f t="shared" si="1"/>
        <v>1787</v>
      </c>
      <c r="O12" s="10">
        <v>50</v>
      </c>
      <c r="P12" s="10"/>
      <c r="Q12" s="10"/>
    </row>
    <row r="13" spans="1:17" ht="14.8" customHeight="1">
      <c r="A13" s="6">
        <v>23</v>
      </c>
      <c r="B13" s="7" t="s">
        <v>15</v>
      </c>
      <c r="C13" s="87"/>
      <c r="D13" s="84"/>
      <c r="E13" s="84"/>
      <c r="F13" s="84"/>
      <c r="G13" s="85"/>
      <c r="H13" s="8"/>
      <c r="I13" s="8"/>
      <c r="J13" s="6">
        <v>7993</v>
      </c>
      <c r="K13" s="8">
        <f t="shared" si="0"/>
        <v>7993</v>
      </c>
      <c r="L13" s="8"/>
      <c r="M13" s="8"/>
      <c r="N13" s="8">
        <f t="shared" si="1"/>
        <v>2007</v>
      </c>
      <c r="O13" s="10">
        <v>0</v>
      </c>
      <c r="P13" s="9"/>
      <c r="Q13" s="9"/>
    </row>
    <row r="14" spans="1:17" ht="14.8" customHeight="1">
      <c r="A14" s="55">
        <v>22</v>
      </c>
      <c r="B14" s="7" t="s">
        <v>15</v>
      </c>
      <c r="C14" s="83" t="s">
        <v>18</v>
      </c>
      <c r="D14" s="84"/>
      <c r="E14" s="84"/>
      <c r="F14" s="84"/>
      <c r="G14" s="85"/>
      <c r="H14" s="8"/>
      <c r="I14" s="33">
        <v>5.5</v>
      </c>
      <c r="J14" s="6">
        <v>7802</v>
      </c>
      <c r="K14" s="8">
        <f t="shared" si="0"/>
        <v>7569</v>
      </c>
      <c r="L14" s="8">
        <v>233</v>
      </c>
      <c r="M14" s="8">
        <v>233</v>
      </c>
      <c r="N14" s="8">
        <f t="shared" si="1"/>
        <v>1965</v>
      </c>
      <c r="O14" s="30">
        <v>56.8</v>
      </c>
      <c r="P14" s="10">
        <v>7500</v>
      </c>
      <c r="Q14" s="9"/>
    </row>
    <row r="15" spans="1:17" ht="14.8" customHeight="1">
      <c r="A15" s="47">
        <v>21</v>
      </c>
      <c r="B15" s="7" t="s">
        <v>15</v>
      </c>
      <c r="C15" s="86"/>
      <c r="D15" s="81"/>
      <c r="E15" s="81"/>
      <c r="F15" s="81"/>
      <c r="G15" s="82"/>
      <c r="H15" s="58"/>
      <c r="I15" s="50"/>
      <c r="J15" s="6">
        <v>7400</v>
      </c>
      <c r="K15" s="8">
        <f t="shared" si="0"/>
        <v>7400</v>
      </c>
      <c r="L15" s="8"/>
      <c r="M15" s="8"/>
      <c r="N15" s="8">
        <f t="shared" si="1"/>
        <v>2600</v>
      </c>
      <c r="O15" s="10">
        <v>0</v>
      </c>
      <c r="P15" s="9"/>
      <c r="Q15" s="9"/>
    </row>
    <row r="16" spans="1:17" ht="14.8" customHeight="1">
      <c r="A16" s="55">
        <v>20</v>
      </c>
      <c r="B16" s="7" t="s">
        <v>15</v>
      </c>
      <c r="C16" s="83" t="s">
        <v>80</v>
      </c>
      <c r="D16" s="84"/>
      <c r="E16" s="84"/>
      <c r="F16" s="84"/>
      <c r="G16" s="85"/>
      <c r="H16" s="8"/>
      <c r="I16" s="8">
        <v>4</v>
      </c>
      <c r="J16" s="6">
        <v>7190</v>
      </c>
      <c r="K16" s="8">
        <f t="shared" si="0"/>
        <v>7105</v>
      </c>
      <c r="L16" s="8">
        <v>85</v>
      </c>
      <c r="M16" s="8">
        <v>85</v>
      </c>
      <c r="N16" s="8">
        <f t="shared" si="1"/>
        <v>2725</v>
      </c>
      <c r="O16" s="61">
        <v>50</v>
      </c>
      <c r="P16" s="9"/>
      <c r="Q16" s="9"/>
    </row>
    <row r="17" spans="1:256" ht="14.8" customHeight="1">
      <c r="A17" s="55">
        <v>19</v>
      </c>
      <c r="B17" s="7" t="s">
        <v>15</v>
      </c>
      <c r="C17" s="86" t="s">
        <v>65</v>
      </c>
      <c r="D17" s="81"/>
      <c r="E17" s="81"/>
      <c r="F17" s="81"/>
      <c r="G17" s="82"/>
      <c r="H17" s="58" t="s">
        <v>67</v>
      </c>
      <c r="I17" s="50">
        <v>4.5</v>
      </c>
      <c r="J17" s="6">
        <v>7005</v>
      </c>
      <c r="K17" s="8">
        <f t="shared" si="0"/>
        <v>6990</v>
      </c>
      <c r="L17" s="8">
        <v>15</v>
      </c>
      <c r="M17" s="8">
        <v>15</v>
      </c>
      <c r="N17" s="8">
        <f t="shared" si="1"/>
        <v>2980</v>
      </c>
      <c r="O17" s="10">
        <v>67.5</v>
      </c>
      <c r="P17" s="9"/>
      <c r="Q17" s="9"/>
    </row>
    <row r="18" spans="1:256" ht="14.8" customHeight="1">
      <c r="A18" s="6">
        <v>18</v>
      </c>
      <c r="B18" s="7" t="s">
        <v>15</v>
      </c>
      <c r="C18" s="87"/>
      <c r="D18" s="84"/>
      <c r="E18" s="84"/>
      <c r="F18" s="84"/>
      <c r="G18" s="85"/>
      <c r="H18" s="8"/>
      <c r="I18" s="8"/>
      <c r="J18" s="6">
        <v>6803</v>
      </c>
      <c r="K18" s="8">
        <f t="shared" si="0"/>
        <v>6803</v>
      </c>
      <c r="L18" s="8"/>
      <c r="M18" s="8"/>
      <c r="N18" s="8">
        <f t="shared" si="1"/>
        <v>3197</v>
      </c>
      <c r="O18" s="10">
        <v>0</v>
      </c>
      <c r="P18" s="9"/>
      <c r="Q18" s="9"/>
    </row>
    <row r="19" spans="1:256" ht="14.8" customHeight="1">
      <c r="A19" s="62">
        <v>17</v>
      </c>
      <c r="B19" s="7" t="s">
        <v>15</v>
      </c>
      <c r="C19" s="83" t="s">
        <v>19</v>
      </c>
      <c r="D19" s="84"/>
      <c r="E19" s="84"/>
      <c r="F19" s="84"/>
      <c r="G19" s="85"/>
      <c r="H19" s="8"/>
      <c r="I19" s="63">
        <v>5</v>
      </c>
      <c r="J19" s="6">
        <v>6334</v>
      </c>
      <c r="K19" s="8">
        <f t="shared" si="0"/>
        <v>6249</v>
      </c>
      <c r="L19" s="8">
        <v>85</v>
      </c>
      <c r="M19" s="8">
        <v>85</v>
      </c>
      <c r="N19" s="8">
        <f t="shared" si="1"/>
        <v>3581</v>
      </c>
      <c r="O19" s="61">
        <v>65</v>
      </c>
      <c r="P19" s="9"/>
      <c r="Q19" s="9"/>
    </row>
    <row r="20" spans="1:256" ht="14.8" customHeight="1">
      <c r="A20" s="55">
        <v>16</v>
      </c>
      <c r="B20" s="12" t="s">
        <v>20</v>
      </c>
      <c r="C20" s="91" t="s">
        <v>65</v>
      </c>
      <c r="D20" s="89"/>
      <c r="E20" s="89"/>
      <c r="F20" s="89"/>
      <c r="G20" s="90"/>
      <c r="H20" s="13" t="s">
        <v>68</v>
      </c>
      <c r="I20" s="13">
        <v>9</v>
      </c>
      <c r="J20" s="11">
        <v>5901</v>
      </c>
      <c r="K20" s="13">
        <f t="shared" si="0"/>
        <v>5886</v>
      </c>
      <c r="L20" s="13">
        <v>15</v>
      </c>
      <c r="M20" s="13">
        <v>15</v>
      </c>
      <c r="N20" s="13">
        <f t="shared" si="1"/>
        <v>4084</v>
      </c>
      <c r="O20" s="31">
        <v>67.5</v>
      </c>
      <c r="P20" s="14"/>
      <c r="Q20" s="14"/>
    </row>
    <row r="21" spans="1:256" ht="14.8" customHeight="1">
      <c r="A21" s="55">
        <v>15</v>
      </c>
      <c r="B21" s="12" t="s">
        <v>20</v>
      </c>
      <c r="C21" s="88" t="s">
        <v>21</v>
      </c>
      <c r="D21" s="89"/>
      <c r="E21" s="89"/>
      <c r="F21" s="89"/>
      <c r="G21" s="90"/>
      <c r="H21" s="13"/>
      <c r="I21" s="13">
        <v>10</v>
      </c>
      <c r="J21" s="11">
        <v>5507</v>
      </c>
      <c r="K21" s="13">
        <f t="shared" si="0"/>
        <v>5268</v>
      </c>
      <c r="L21" s="13">
        <f>478/2</f>
        <v>239</v>
      </c>
      <c r="M21" s="13">
        <f>478/2</f>
        <v>239</v>
      </c>
      <c r="N21" s="13">
        <f t="shared" si="1"/>
        <v>4254</v>
      </c>
      <c r="O21" s="31">
        <v>54.7</v>
      </c>
      <c r="P21" s="15">
        <v>8000</v>
      </c>
      <c r="Q21" s="15"/>
    </row>
    <row r="22" spans="1:256" ht="14.8" customHeight="1">
      <c r="A22" s="55">
        <v>14</v>
      </c>
      <c r="B22" s="12" t="s">
        <v>20</v>
      </c>
      <c r="C22" s="88" t="s">
        <v>22</v>
      </c>
      <c r="D22" s="89"/>
      <c r="E22" s="89"/>
      <c r="F22" s="89"/>
      <c r="G22" s="90"/>
      <c r="H22" s="13"/>
      <c r="I22" s="13">
        <v>10</v>
      </c>
      <c r="J22" s="11">
        <v>4908</v>
      </c>
      <c r="K22" s="13">
        <f t="shared" si="0"/>
        <v>4823</v>
      </c>
      <c r="L22" s="13">
        <v>85</v>
      </c>
      <c r="M22" s="13">
        <v>85</v>
      </c>
      <c r="N22" s="13">
        <f t="shared" si="1"/>
        <v>5007</v>
      </c>
      <c r="O22" s="60">
        <v>65</v>
      </c>
      <c r="P22" s="14"/>
      <c r="Q22" s="14"/>
    </row>
    <row r="23" spans="1:256" ht="14.8" customHeight="1">
      <c r="A23" s="55">
        <v>13</v>
      </c>
      <c r="B23" s="12" t="s">
        <v>20</v>
      </c>
      <c r="C23" s="88" t="s">
        <v>23</v>
      </c>
      <c r="D23" s="89"/>
      <c r="E23" s="89"/>
      <c r="F23" s="89"/>
      <c r="G23" s="90"/>
      <c r="H23" s="13"/>
      <c r="I23" s="32">
        <v>14</v>
      </c>
      <c r="J23" s="11">
        <v>4392</v>
      </c>
      <c r="K23" s="13">
        <f t="shared" si="0"/>
        <v>4127</v>
      </c>
      <c r="L23" s="13">
        <f>530/2</f>
        <v>265</v>
      </c>
      <c r="M23" s="13">
        <f>530/2</f>
        <v>265</v>
      </c>
      <c r="N23" s="13">
        <f t="shared" si="1"/>
        <v>5343</v>
      </c>
      <c r="O23" s="31">
        <v>77.2</v>
      </c>
      <c r="P23" s="15">
        <v>8000</v>
      </c>
      <c r="Q23" s="15"/>
    </row>
    <row r="24" spans="1:256" ht="14.8" customHeight="1">
      <c r="A24" s="55">
        <v>12</v>
      </c>
      <c r="B24" s="12" t="s">
        <v>20</v>
      </c>
      <c r="C24" s="88" t="s">
        <v>24</v>
      </c>
      <c r="D24" s="89"/>
      <c r="E24" s="89"/>
      <c r="F24" s="89"/>
      <c r="G24" s="90"/>
      <c r="H24" s="13"/>
      <c r="I24" s="13">
        <v>2</v>
      </c>
      <c r="J24" s="11">
        <v>3800</v>
      </c>
      <c r="K24" s="13">
        <f t="shared" si="0"/>
        <v>3750</v>
      </c>
      <c r="L24" s="59">
        <v>50</v>
      </c>
      <c r="M24" s="59">
        <v>5</v>
      </c>
      <c r="N24" s="13">
        <f t="shared" si="1"/>
        <v>6195</v>
      </c>
      <c r="O24" s="29">
        <v>12</v>
      </c>
      <c r="P24" s="14"/>
      <c r="Q24" s="14"/>
    </row>
    <row r="25" spans="1:256" ht="14.8" customHeight="1">
      <c r="A25" s="55">
        <v>11</v>
      </c>
      <c r="B25" s="7" t="s">
        <v>15</v>
      </c>
      <c r="C25" s="83" t="s">
        <v>25</v>
      </c>
      <c r="D25" s="84"/>
      <c r="E25" s="84"/>
      <c r="F25" s="84"/>
      <c r="G25" s="85"/>
      <c r="H25" s="8"/>
      <c r="I25" s="8">
        <v>9</v>
      </c>
      <c r="J25" s="6">
        <v>3263</v>
      </c>
      <c r="K25" s="8">
        <f t="shared" si="0"/>
        <v>2986</v>
      </c>
      <c r="L25" s="8">
        <f>554/2</f>
        <v>277</v>
      </c>
      <c r="M25" s="8">
        <f>554/2</f>
        <v>277</v>
      </c>
      <c r="N25" s="8">
        <f t="shared" si="1"/>
        <v>6460</v>
      </c>
      <c r="O25" s="30">
        <v>101.2</v>
      </c>
      <c r="P25" s="10">
        <v>8000</v>
      </c>
      <c r="Q25" s="10"/>
    </row>
    <row r="26" spans="1:256" ht="14.8" customHeight="1">
      <c r="A26" s="6">
        <v>10</v>
      </c>
      <c r="B26" s="7" t="s">
        <v>15</v>
      </c>
      <c r="C26" s="87"/>
      <c r="D26" s="84"/>
      <c r="E26" s="84"/>
      <c r="F26" s="84"/>
      <c r="G26" s="85"/>
      <c r="H26" s="8"/>
      <c r="I26" s="33"/>
      <c r="J26" s="6">
        <v>2903</v>
      </c>
      <c r="K26" s="8">
        <f t="shared" si="0"/>
        <v>2903</v>
      </c>
      <c r="L26" s="8"/>
      <c r="M26" s="8"/>
      <c r="N26" s="8">
        <f t="shared" si="1"/>
        <v>7097</v>
      </c>
      <c r="O26" s="30">
        <v>0</v>
      </c>
      <c r="P26" s="9"/>
      <c r="Q26" s="9"/>
    </row>
    <row r="27" spans="1:256" ht="14.8" customHeight="1">
      <c r="A27" s="55">
        <v>9</v>
      </c>
      <c r="B27" s="7" t="s">
        <v>15</v>
      </c>
      <c r="C27" s="86" t="s">
        <v>65</v>
      </c>
      <c r="D27" s="81"/>
      <c r="E27" s="81"/>
      <c r="F27" s="81"/>
      <c r="G27" s="82"/>
      <c r="H27" s="8" t="s">
        <v>67</v>
      </c>
      <c r="I27" s="33">
        <v>4.5</v>
      </c>
      <c r="J27" s="6">
        <v>2601</v>
      </c>
      <c r="K27" s="8">
        <f t="shared" si="0"/>
        <v>2586</v>
      </c>
      <c r="L27" s="8">
        <v>15</v>
      </c>
      <c r="M27" s="8">
        <v>15</v>
      </c>
      <c r="N27" s="8">
        <f t="shared" si="1"/>
        <v>7384</v>
      </c>
      <c r="O27" s="30">
        <v>67.5</v>
      </c>
      <c r="P27" s="9"/>
      <c r="Q27" s="9"/>
    </row>
    <row r="28" spans="1:256" ht="14.8" customHeight="1">
      <c r="A28" s="6">
        <v>8</v>
      </c>
      <c r="B28" s="7" t="s">
        <v>15</v>
      </c>
      <c r="C28" s="87"/>
      <c r="D28" s="84"/>
      <c r="E28" s="84"/>
      <c r="F28" s="84"/>
      <c r="G28" s="85"/>
      <c r="H28" s="8"/>
      <c r="I28" s="8"/>
      <c r="J28" s="6">
        <v>2394</v>
      </c>
      <c r="K28" s="8">
        <f t="shared" si="0"/>
        <v>2394</v>
      </c>
      <c r="L28" s="8"/>
      <c r="M28" s="8"/>
      <c r="N28" s="8">
        <f t="shared" si="1"/>
        <v>7606</v>
      </c>
      <c r="O28" s="10">
        <v>0</v>
      </c>
      <c r="P28" s="9"/>
      <c r="Q28" s="9"/>
    </row>
    <row r="29" spans="1:256" ht="14.8" customHeight="1">
      <c r="A29" s="55">
        <v>7</v>
      </c>
      <c r="B29" s="7" t="s">
        <v>15</v>
      </c>
      <c r="C29" s="83" t="s">
        <v>26</v>
      </c>
      <c r="D29" s="84"/>
      <c r="E29" s="84"/>
      <c r="F29" s="84"/>
      <c r="G29" s="85"/>
      <c r="H29" s="8"/>
      <c r="I29" s="8">
        <v>1</v>
      </c>
      <c r="J29" s="6">
        <v>2020</v>
      </c>
      <c r="K29" s="8">
        <f t="shared" si="0"/>
        <v>2015</v>
      </c>
      <c r="L29" s="8">
        <v>5</v>
      </c>
      <c r="M29" s="8">
        <v>50</v>
      </c>
      <c r="N29" s="8">
        <f t="shared" si="1"/>
        <v>7930</v>
      </c>
      <c r="O29" s="28">
        <v>12</v>
      </c>
      <c r="P29" s="9"/>
      <c r="Q29" s="9"/>
    </row>
    <row r="30" spans="1:256" ht="14.8" customHeight="1">
      <c r="A30" s="55">
        <v>6</v>
      </c>
      <c r="B30" s="7" t="s">
        <v>15</v>
      </c>
      <c r="C30" s="83" t="s">
        <v>27</v>
      </c>
      <c r="D30" s="84"/>
      <c r="E30" s="84"/>
      <c r="F30" s="84"/>
      <c r="G30" s="85"/>
      <c r="H30" s="8"/>
      <c r="I30" s="44">
        <v>6</v>
      </c>
      <c r="J30" s="6">
        <v>1590</v>
      </c>
      <c r="K30" s="8">
        <f t="shared" si="0"/>
        <v>1430</v>
      </c>
      <c r="L30" s="8">
        <f>320/2</f>
        <v>160</v>
      </c>
      <c r="M30" s="8">
        <f>320/2</f>
        <v>160</v>
      </c>
      <c r="N30" s="8">
        <f t="shared" si="1"/>
        <v>8250</v>
      </c>
      <c r="O30" s="30">
        <v>86.8</v>
      </c>
      <c r="P30" s="10">
        <v>8000</v>
      </c>
      <c r="Q30" s="10"/>
    </row>
    <row r="31" spans="1:256" s="54" customFormat="1" ht="14.8" customHeight="1">
      <c r="A31" s="47">
        <v>5</v>
      </c>
      <c r="B31" s="48" t="s">
        <v>15</v>
      </c>
      <c r="C31" s="86"/>
      <c r="D31" s="81"/>
      <c r="E31" s="81"/>
      <c r="F31" s="81"/>
      <c r="G31" s="82"/>
      <c r="H31" s="49"/>
      <c r="I31" s="50"/>
      <c r="J31" s="47">
        <v>1398</v>
      </c>
      <c r="K31" s="49">
        <f t="shared" si="0"/>
        <v>1398</v>
      </c>
      <c r="L31" s="49"/>
      <c r="M31" s="49"/>
      <c r="N31" s="49">
        <f t="shared" si="1"/>
        <v>8602</v>
      </c>
      <c r="O31" s="51">
        <v>0</v>
      </c>
      <c r="P31" s="52"/>
      <c r="Q31" s="52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ht="14.8" customHeight="1">
      <c r="A32" s="55">
        <v>4</v>
      </c>
      <c r="B32" s="7" t="s">
        <v>15</v>
      </c>
      <c r="C32" s="83" t="s">
        <v>28</v>
      </c>
      <c r="D32" s="84"/>
      <c r="E32" s="84"/>
      <c r="F32" s="84"/>
      <c r="G32" s="85"/>
      <c r="H32" s="8"/>
      <c r="I32" s="33">
        <v>7.5</v>
      </c>
      <c r="J32" s="6">
        <v>1098</v>
      </c>
      <c r="K32" s="8">
        <f t="shared" si="0"/>
        <v>833</v>
      </c>
      <c r="L32" s="8">
        <f>530/2</f>
        <v>265</v>
      </c>
      <c r="M32" s="8">
        <f>530/2</f>
        <v>265</v>
      </c>
      <c r="N32" s="8">
        <f t="shared" si="1"/>
        <v>8637</v>
      </c>
      <c r="O32" s="10">
        <v>80.099999999999994</v>
      </c>
      <c r="P32" s="10">
        <v>8000</v>
      </c>
      <c r="Q32" s="10"/>
    </row>
    <row r="33" spans="1:17" ht="14.8" customHeight="1">
      <c r="A33" s="6">
        <v>3</v>
      </c>
      <c r="B33" s="7" t="s">
        <v>15</v>
      </c>
      <c r="C33" s="87"/>
      <c r="D33" s="84"/>
      <c r="E33" s="84"/>
      <c r="F33" s="84"/>
      <c r="G33" s="85"/>
      <c r="H33" s="8"/>
      <c r="I33" s="8"/>
      <c r="J33" s="6">
        <v>860</v>
      </c>
      <c r="K33" s="8">
        <f t="shared" si="0"/>
        <v>860</v>
      </c>
      <c r="L33" s="8"/>
      <c r="M33" s="8"/>
      <c r="N33" s="8">
        <f t="shared" si="1"/>
        <v>9140</v>
      </c>
      <c r="O33" s="10">
        <v>0</v>
      </c>
      <c r="P33" s="9"/>
      <c r="Q33" s="9"/>
    </row>
    <row r="34" spans="1:17" ht="14.8" customHeight="1">
      <c r="A34" s="55">
        <v>2</v>
      </c>
      <c r="B34" s="7" t="s">
        <v>15</v>
      </c>
      <c r="C34" s="80" t="s">
        <v>65</v>
      </c>
      <c r="D34" s="81"/>
      <c r="E34" s="81"/>
      <c r="F34" s="81"/>
      <c r="G34" s="82"/>
      <c r="H34" s="58" t="s">
        <v>69</v>
      </c>
      <c r="I34" s="50">
        <v>4.5</v>
      </c>
      <c r="J34" s="6">
        <v>580</v>
      </c>
      <c r="K34" s="8">
        <f t="shared" si="0"/>
        <v>565</v>
      </c>
      <c r="L34" s="8">
        <v>15</v>
      </c>
      <c r="M34" s="8">
        <v>15</v>
      </c>
      <c r="N34" s="8">
        <f t="shared" si="1"/>
        <v>9405</v>
      </c>
      <c r="O34" s="10">
        <v>67.5</v>
      </c>
      <c r="P34" s="9"/>
      <c r="Q34" s="9"/>
    </row>
    <row r="35" spans="1:17" ht="14.8" customHeight="1">
      <c r="A35" s="55">
        <v>1</v>
      </c>
      <c r="B35" s="7" t="s">
        <v>15</v>
      </c>
      <c r="C35" s="83" t="s">
        <v>29</v>
      </c>
      <c r="D35" s="84"/>
      <c r="E35" s="84"/>
      <c r="F35" s="84"/>
      <c r="G35" s="85"/>
      <c r="H35" s="8" t="s">
        <v>70</v>
      </c>
      <c r="I35" s="33">
        <v>6.5</v>
      </c>
      <c r="J35" s="6">
        <v>362</v>
      </c>
      <c r="K35" s="8">
        <f t="shared" si="0"/>
        <v>347</v>
      </c>
      <c r="L35" s="8">
        <v>15</v>
      </c>
      <c r="M35" s="8">
        <v>15</v>
      </c>
      <c r="N35" s="8">
        <f t="shared" si="1"/>
        <v>9623</v>
      </c>
      <c r="O35" s="10">
        <v>72</v>
      </c>
      <c r="P35" s="9"/>
      <c r="Q35" s="9"/>
    </row>
    <row r="36" spans="1:17" ht="15.25" customHeight="1" thickBot="1">
      <c r="A36" s="107" t="s">
        <v>30</v>
      </c>
      <c r="B36" s="108"/>
      <c r="C36" s="104" t="s">
        <v>31</v>
      </c>
      <c r="D36" s="105"/>
      <c r="E36" s="105"/>
      <c r="F36" s="105"/>
      <c r="G36" s="106"/>
      <c r="H36" s="16" t="s">
        <v>71</v>
      </c>
      <c r="I36" s="16" t="s">
        <v>124</v>
      </c>
      <c r="J36" s="17">
        <v>200</v>
      </c>
      <c r="K36" s="16">
        <f t="shared" si="0"/>
        <v>200</v>
      </c>
      <c r="L36" s="16"/>
      <c r="M36" s="16">
        <v>15</v>
      </c>
      <c r="N36" s="16">
        <f t="shared" si="1"/>
        <v>9785</v>
      </c>
      <c r="O36" s="57" t="s">
        <v>127</v>
      </c>
      <c r="P36" s="18"/>
      <c r="Q36" s="18"/>
    </row>
    <row r="37" spans="1:17" ht="15.75" customHeight="1" thickBot="1">
      <c r="A37" s="123" t="s">
        <v>32</v>
      </c>
      <c r="B37" s="124"/>
      <c r="C37" s="92" t="s">
        <v>83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4"/>
      <c r="P37" s="95"/>
      <c r="Q37" s="95"/>
    </row>
    <row r="38" spans="1:17" ht="35.5" customHeight="1" thickBot="1">
      <c r="A38" s="115" t="s">
        <v>33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  <c r="P38" s="95"/>
      <c r="Q38" s="95"/>
    </row>
  </sheetData>
  <mergeCells count="44">
    <mergeCell ref="C1:Q1"/>
    <mergeCell ref="C30:G30"/>
    <mergeCell ref="A38:Q38"/>
    <mergeCell ref="C7:G7"/>
    <mergeCell ref="C3:K3"/>
    <mergeCell ref="C16:G16"/>
    <mergeCell ref="A1:B1"/>
    <mergeCell ref="A2:B2"/>
    <mergeCell ref="C29:G29"/>
    <mergeCell ref="A37:B37"/>
    <mergeCell ref="C6:G6"/>
    <mergeCell ref="C18:G18"/>
    <mergeCell ref="A3:B3"/>
    <mergeCell ref="C35:G35"/>
    <mergeCell ref="C12:G12"/>
    <mergeCell ref="C2:Q2"/>
    <mergeCell ref="C37:Q37"/>
    <mergeCell ref="M3:Q3"/>
    <mergeCell ref="A4:Q4"/>
    <mergeCell ref="C26:G26"/>
    <mergeCell ref="C23:G23"/>
    <mergeCell ref="C24:G24"/>
    <mergeCell ref="C33:G33"/>
    <mergeCell ref="C27:G27"/>
    <mergeCell ref="C36:G36"/>
    <mergeCell ref="C28:G28"/>
    <mergeCell ref="A36:B36"/>
    <mergeCell ref="C5:G5"/>
    <mergeCell ref="C32:G32"/>
    <mergeCell ref="C9:G9"/>
    <mergeCell ref="C10:G10"/>
    <mergeCell ref="C8:G8"/>
    <mergeCell ref="C34:G34"/>
    <mergeCell ref="C11:G11"/>
    <mergeCell ref="C17:G17"/>
    <mergeCell ref="C31:G31"/>
    <mergeCell ref="C19:G19"/>
    <mergeCell ref="C13:G13"/>
    <mergeCell ref="C14:G14"/>
    <mergeCell ref="C15:G15"/>
    <mergeCell ref="C21:G21"/>
    <mergeCell ref="C22:G22"/>
    <mergeCell ref="C20:G20"/>
    <mergeCell ref="C25:G25"/>
  </mergeCells>
  <conditionalFormatting sqref="L8">
    <cfRule type="cellIs" dxfId="69" priority="81" operator="greaterThan">
      <formula>$J$8-$J$9-$M$9</formula>
    </cfRule>
  </conditionalFormatting>
  <conditionalFormatting sqref="L10">
    <cfRule type="cellIs" dxfId="68" priority="79" operator="greaterThan">
      <formula>$J$10-$J$11-$M$11</formula>
    </cfRule>
  </conditionalFormatting>
  <conditionalFormatting sqref="L11">
    <cfRule type="cellIs" dxfId="67" priority="78" operator="greaterThan">
      <formula>$J$11-$J$12-$M$12</formula>
    </cfRule>
  </conditionalFormatting>
  <conditionalFormatting sqref="L12">
    <cfRule type="cellIs" dxfId="66" priority="77" operator="greaterThan">
      <formula>$J$12-$J$13-$M$13</formula>
    </cfRule>
  </conditionalFormatting>
  <conditionalFormatting sqref="L13">
    <cfRule type="cellIs" dxfId="65" priority="76" operator="greaterThan">
      <formula>$J$13-$J$14-$M$14</formula>
    </cfRule>
  </conditionalFormatting>
  <conditionalFormatting sqref="L14">
    <cfRule type="cellIs" dxfId="64" priority="75" operator="greaterThan">
      <formula>$J$14-$J$15-$M$15</formula>
    </cfRule>
  </conditionalFormatting>
  <conditionalFormatting sqref="L16">
    <cfRule type="cellIs" dxfId="63" priority="73" operator="greaterThan">
      <formula>$J$16-$J$17-$M$17</formula>
    </cfRule>
  </conditionalFormatting>
  <conditionalFormatting sqref="L18">
    <cfRule type="cellIs" dxfId="62" priority="71" operator="greaterThan">
      <formula>$J$18-$J$19-$M$19</formula>
    </cfRule>
  </conditionalFormatting>
  <conditionalFormatting sqref="L19">
    <cfRule type="cellIs" dxfId="61" priority="70" operator="greaterThan">
      <formula>$J$19-$J$20-$M$20</formula>
    </cfRule>
  </conditionalFormatting>
  <conditionalFormatting sqref="L20">
    <cfRule type="cellIs" dxfId="60" priority="69" operator="greaterThan">
      <formula>$J$20-$J$21-$M$21</formula>
    </cfRule>
  </conditionalFormatting>
  <conditionalFormatting sqref="L21">
    <cfRule type="cellIs" dxfId="59" priority="68" operator="greaterThan">
      <formula>$J$21-$J$22-$M$22</formula>
    </cfRule>
  </conditionalFormatting>
  <conditionalFormatting sqref="L22">
    <cfRule type="cellIs" dxfId="58" priority="67" operator="greaterThan">
      <formula>$J$22-$J$23-$M$23</formula>
    </cfRule>
  </conditionalFormatting>
  <conditionalFormatting sqref="L23">
    <cfRule type="cellIs" dxfId="57" priority="66" operator="greaterThan">
      <formula>$J$23-$J$24-$M$24</formula>
    </cfRule>
  </conditionalFormatting>
  <conditionalFormatting sqref="L25">
    <cfRule type="cellIs" dxfId="56" priority="64" operator="greaterThan">
      <formula>$J$25-$J$26-$M$26</formula>
    </cfRule>
  </conditionalFormatting>
  <conditionalFormatting sqref="L26">
    <cfRule type="cellIs" dxfId="55" priority="63" operator="greaterThan">
      <formula>$J$26-$J$27-$M$27</formula>
    </cfRule>
  </conditionalFormatting>
  <conditionalFormatting sqref="L28">
    <cfRule type="cellIs" dxfId="54" priority="61" operator="greaterThan">
      <formula>$J$28-$J$29-$M$29</formula>
    </cfRule>
  </conditionalFormatting>
  <conditionalFormatting sqref="L29">
    <cfRule type="cellIs" dxfId="53" priority="60" operator="greaterThan">
      <formula>$J$29-$J$30-$M$30</formula>
    </cfRule>
  </conditionalFormatting>
  <conditionalFormatting sqref="L30">
    <cfRule type="cellIs" dxfId="52" priority="59" operator="greaterThan">
      <formula>$J$30-$J$31-$M$31</formula>
    </cfRule>
  </conditionalFormatting>
  <conditionalFormatting sqref="L31">
    <cfRule type="cellIs" dxfId="51" priority="58" operator="greaterThan">
      <formula>$J$31-$J$32-$M$32</formula>
    </cfRule>
  </conditionalFormatting>
  <conditionalFormatting sqref="L32">
    <cfRule type="cellIs" dxfId="50" priority="57" operator="greaterThan">
      <formula>$J$32-$J$33-$M$33</formula>
    </cfRule>
  </conditionalFormatting>
  <conditionalFormatting sqref="L33">
    <cfRule type="cellIs" dxfId="49" priority="56" operator="greaterThan">
      <formula>$J$33-$J$34-$M$34</formula>
    </cfRule>
  </conditionalFormatting>
  <conditionalFormatting sqref="L34">
    <cfRule type="cellIs" dxfId="48" priority="55" operator="greaterThan">
      <formula>$J$34-$J$35-$M$35</formula>
    </cfRule>
  </conditionalFormatting>
  <conditionalFormatting sqref="L35">
    <cfRule type="cellIs" dxfId="47" priority="54" operator="greaterThan">
      <formula>$J$35-$J$36-$M$36</formula>
    </cfRule>
  </conditionalFormatting>
  <conditionalFormatting sqref="L36">
    <cfRule type="cellIs" dxfId="46" priority="53" operator="greaterThan">
      <formula>$J$36</formula>
    </cfRule>
  </conditionalFormatting>
  <conditionalFormatting sqref="M6">
    <cfRule type="cellIs" dxfId="45" priority="50" operator="greaterThan">
      <formula>"10000-$J$6"</formula>
    </cfRule>
  </conditionalFormatting>
  <conditionalFormatting sqref="M7">
    <cfRule type="cellIs" dxfId="44" priority="48" operator="greaterThan">
      <formula>$J$7-$J$8-$L$7</formula>
    </cfRule>
  </conditionalFormatting>
  <conditionalFormatting sqref="M10">
    <cfRule type="cellIs" dxfId="43" priority="46" operator="greaterThan">
      <formula>$J$9-$J$10-$L$9</formula>
    </cfRule>
  </conditionalFormatting>
  <conditionalFormatting sqref="M11">
    <cfRule type="cellIs" dxfId="42" priority="45" operator="greaterThan">
      <formula>$J$10-$J$11-$L$10</formula>
    </cfRule>
  </conditionalFormatting>
  <conditionalFormatting sqref="M12">
    <cfRule type="cellIs" dxfId="41" priority="44" operator="greaterThan">
      <formula>$J$11-$J$12-$L$11</formula>
    </cfRule>
  </conditionalFormatting>
  <conditionalFormatting sqref="M13">
    <cfRule type="cellIs" dxfId="40" priority="43" operator="greaterThan">
      <formula>$J$12-$J$13-$L$12</formula>
    </cfRule>
  </conditionalFormatting>
  <conditionalFormatting sqref="M14">
    <cfRule type="cellIs" dxfId="39" priority="42" operator="greaterThan">
      <formula>$J$13-$J$14-$L$13</formula>
    </cfRule>
  </conditionalFormatting>
  <conditionalFormatting sqref="M16">
    <cfRule type="cellIs" dxfId="38" priority="40" operator="greaterThan">
      <formula>$J$15-$J$16-$L$15</formula>
    </cfRule>
  </conditionalFormatting>
  <conditionalFormatting sqref="M18">
    <cfRule type="cellIs" dxfId="37" priority="38" operator="greaterThan">
      <formula>$J$17-$J$18-$L$17</formula>
    </cfRule>
  </conditionalFormatting>
  <conditionalFormatting sqref="M19">
    <cfRule type="cellIs" dxfId="36" priority="37" operator="greaterThan">
      <formula>$J$18-$J$19-$L$18</formula>
    </cfRule>
  </conditionalFormatting>
  <conditionalFormatting sqref="M20">
    <cfRule type="cellIs" dxfId="35" priority="36" operator="greaterThan">
      <formula>$J$19-$J$20-$L$19</formula>
    </cfRule>
  </conditionalFormatting>
  <conditionalFormatting sqref="M21">
    <cfRule type="cellIs" dxfId="34" priority="35" operator="greaterThan">
      <formula>$J$20-$J$21-$L$20</formula>
    </cfRule>
  </conditionalFormatting>
  <conditionalFormatting sqref="M22">
    <cfRule type="cellIs" dxfId="33" priority="34" operator="greaterThan">
      <formula>$J$21-$J$22-$L$21</formula>
    </cfRule>
  </conditionalFormatting>
  <conditionalFormatting sqref="M23">
    <cfRule type="cellIs" dxfId="32" priority="33" operator="greaterThan">
      <formula>$J$22-$J$23-$L$22</formula>
    </cfRule>
  </conditionalFormatting>
  <conditionalFormatting sqref="M25">
    <cfRule type="cellIs" dxfId="31" priority="31" operator="greaterThan">
      <formula>$J$24-$J$25-$L$24</formula>
    </cfRule>
  </conditionalFormatting>
  <conditionalFormatting sqref="M26">
    <cfRule type="cellIs" dxfId="30" priority="30" operator="greaterThan">
      <formula>$J$25-$J$26-$L$25</formula>
    </cfRule>
  </conditionalFormatting>
  <conditionalFormatting sqref="M28">
    <cfRule type="cellIs" dxfId="29" priority="28" operator="greaterThan">
      <formula>$J$27-$J$28-$L$27</formula>
    </cfRule>
  </conditionalFormatting>
  <conditionalFormatting sqref="M29">
    <cfRule type="cellIs" dxfId="28" priority="27" operator="greaterThan">
      <formula>$J$28-$J$29-$L$28</formula>
    </cfRule>
  </conditionalFormatting>
  <conditionalFormatting sqref="M30">
    <cfRule type="cellIs" dxfId="27" priority="26" operator="greaterThan">
      <formula>$J$29-$J$30-$L$29</formula>
    </cfRule>
  </conditionalFormatting>
  <conditionalFormatting sqref="M31">
    <cfRule type="cellIs" dxfId="26" priority="25" operator="greaterThan">
      <formula>$J$30-$J$31-$L$30</formula>
    </cfRule>
  </conditionalFormatting>
  <conditionalFormatting sqref="M32">
    <cfRule type="cellIs" dxfId="25" priority="24" operator="greaterThan">
      <formula>$J$31-$J$32-$L$31</formula>
    </cfRule>
  </conditionalFormatting>
  <conditionalFormatting sqref="M33">
    <cfRule type="cellIs" dxfId="24" priority="23" operator="greaterThan">
      <formula>$J$32-$J$33-$L$32</formula>
    </cfRule>
  </conditionalFormatting>
  <conditionalFormatting sqref="M34">
    <cfRule type="cellIs" dxfId="23" priority="22" operator="greaterThan">
      <formula>$J$33-$J$34-$L$33</formula>
    </cfRule>
  </conditionalFormatting>
  <conditionalFormatting sqref="M35">
    <cfRule type="cellIs" dxfId="22" priority="21" operator="greaterThan">
      <formula>$J$34-$J$35-$L$34</formula>
    </cfRule>
  </conditionalFormatting>
  <conditionalFormatting sqref="M36">
    <cfRule type="cellIs" dxfId="21" priority="20" operator="greaterThan">
      <formula>$J$35-$J$36-$L$35</formula>
    </cfRule>
  </conditionalFormatting>
  <conditionalFormatting sqref="O20:O24">
    <cfRule type="cellIs" dxfId="20" priority="19" operator="greaterThan">
      <formula>370</formula>
    </cfRule>
  </conditionalFormatting>
  <conditionalFormatting sqref="O6:O8 O18 O10:O14">
    <cfRule type="cellIs" dxfId="19" priority="18" operator="greaterThan">
      <formula>400</formula>
    </cfRule>
  </conditionalFormatting>
  <conditionalFormatting sqref="O25:O35">
    <cfRule type="cellIs" dxfId="18" priority="17" operator="greaterThan">
      <formula>400</formula>
    </cfRule>
  </conditionalFormatting>
  <conditionalFormatting sqref="L27">
    <cfRule type="cellIs" dxfId="17" priority="15" operator="greaterThan">
      <formula>$J$26-$J$27-$M$27</formula>
    </cfRule>
  </conditionalFormatting>
  <conditionalFormatting sqref="M27">
    <cfRule type="cellIs" dxfId="16" priority="14" operator="greaterThan">
      <formula>$J$25-$J$26-$L$25</formula>
    </cfRule>
  </conditionalFormatting>
  <conditionalFormatting sqref="M9">
    <cfRule type="cellIs" dxfId="15" priority="12" operator="greaterThan">
      <formula>$J$6-$J$7-$L$6</formula>
    </cfRule>
  </conditionalFormatting>
  <conditionalFormatting sqref="L15">
    <cfRule type="cellIs" dxfId="14" priority="11" operator="greaterThan">
      <formula>$J$34-$J$35-$M$35</formula>
    </cfRule>
  </conditionalFormatting>
  <conditionalFormatting sqref="M15">
    <cfRule type="cellIs" dxfId="13" priority="10" operator="greaterThan">
      <formula>$J$33-$J$34-$L$33</formula>
    </cfRule>
  </conditionalFormatting>
  <conditionalFormatting sqref="O15">
    <cfRule type="cellIs" dxfId="12" priority="9" operator="greaterThan">
      <formula>400</formula>
    </cfRule>
  </conditionalFormatting>
  <conditionalFormatting sqref="L17">
    <cfRule type="cellIs" dxfId="11" priority="8" operator="greaterThan">
      <formula>$J$34-$J$35-$M$35</formula>
    </cfRule>
  </conditionalFormatting>
  <conditionalFormatting sqref="M17">
    <cfRule type="cellIs" dxfId="10" priority="7" operator="greaterThan">
      <formula>$J$33-$J$34-$L$33</formula>
    </cfRule>
  </conditionalFormatting>
  <conditionalFormatting sqref="O17">
    <cfRule type="cellIs" dxfId="9" priority="6" operator="greaterThan">
      <formula>400</formula>
    </cfRule>
  </conditionalFormatting>
  <conditionalFormatting sqref="L24">
    <cfRule type="cellIs" dxfId="8" priority="5" operator="greaterThan">
      <formula>$J$29-$J$30-$M$30</formula>
    </cfRule>
  </conditionalFormatting>
  <conditionalFormatting sqref="M24">
    <cfRule type="cellIs" dxfId="7" priority="4" operator="greaterThan">
      <formula>$J$28-$J$29-$L$28</formula>
    </cfRule>
  </conditionalFormatting>
  <conditionalFormatting sqref="O16">
    <cfRule type="cellIs" dxfId="6" priority="3" operator="greaterThan">
      <formula>370</formula>
    </cfRule>
  </conditionalFormatting>
  <conditionalFormatting sqref="O19">
    <cfRule type="cellIs" dxfId="5" priority="2" operator="greaterThan">
      <formula>370</formula>
    </cfRule>
  </conditionalFormatting>
  <conditionalFormatting sqref="O9">
    <cfRule type="cellIs" dxfId="4" priority="1" operator="greaterThan">
      <formula>400</formula>
    </cfRule>
  </conditionalFormatting>
  <conditionalFormatting sqref="L6">
    <cfRule type="cellIs" dxfId="3" priority="84" operator="greaterThan">
      <formula>$J$6-$J$7-#REF!</formula>
    </cfRule>
    <cfRule type="cellIs" dxfId="2" priority="85" operator="greaterThan">
      <formula>"10000-$J$6-$M$7"</formula>
    </cfRule>
    <cfRule type="cellIs" dxfId="1" priority="86" operator="greaterThan">
      <formula>$J$6-$J$7-#REF!</formula>
    </cfRule>
  </conditionalFormatting>
  <conditionalFormatting sqref="L7 L9">
    <cfRule type="cellIs" dxfId="0" priority="87" operator="greaterThan">
      <formula>$J$7-$J$8-$M$7</formula>
    </cfRule>
  </conditionalFormatting>
  <pageMargins left="0.75" right="0.75" top="1" bottom="1" header="0.5" footer="0.5"/>
  <pageSetup paperSize="8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31"/>
  <sheetViews>
    <sheetView showGridLines="0" workbookViewId="0">
      <selection activeCell="D18" sqref="D18:E19"/>
    </sheetView>
  </sheetViews>
  <sheetFormatPr defaultColWidth="10.84375" defaultRowHeight="13.5" customHeight="1"/>
  <cols>
    <col min="1" max="256" width="10.84375" style="19" customWidth="1"/>
  </cols>
  <sheetData>
    <row r="1" spans="1:9" ht="35.25" customHeight="1">
      <c r="A1" s="24" t="s">
        <v>0</v>
      </c>
      <c r="B1" s="138" t="s">
        <v>126</v>
      </c>
      <c r="C1" s="139"/>
      <c r="D1" s="140"/>
      <c r="E1" s="140"/>
      <c r="F1" s="140"/>
      <c r="G1" s="140"/>
      <c r="H1" s="140"/>
      <c r="I1" s="141"/>
    </row>
    <row r="2" spans="1:9" ht="36.25" customHeight="1">
      <c r="A2" s="22" t="s">
        <v>1</v>
      </c>
      <c r="B2" s="142" t="s">
        <v>2</v>
      </c>
      <c r="C2" s="143"/>
      <c r="D2" s="144"/>
      <c r="E2" s="144"/>
      <c r="F2" s="145"/>
      <c r="G2" s="144"/>
      <c r="H2" s="144"/>
      <c r="I2" s="146"/>
    </row>
    <row r="3" spans="1:9" ht="36.25" customHeight="1">
      <c r="A3" s="23" t="s">
        <v>3</v>
      </c>
      <c r="B3" s="147" t="s">
        <v>146</v>
      </c>
      <c r="C3" s="148"/>
      <c r="D3" s="140"/>
      <c r="E3" s="141"/>
      <c r="F3" s="21" t="s">
        <v>4</v>
      </c>
      <c r="G3" s="156" t="s">
        <v>145</v>
      </c>
      <c r="H3" s="140"/>
      <c r="I3" s="141"/>
    </row>
    <row r="4" spans="1:9" ht="43" customHeight="1">
      <c r="A4" s="136" t="s">
        <v>34</v>
      </c>
      <c r="B4" s="160" t="s">
        <v>35</v>
      </c>
      <c r="C4" s="145"/>
      <c r="D4" s="145"/>
      <c r="E4" s="159"/>
      <c r="F4" s="158" t="s">
        <v>36</v>
      </c>
      <c r="G4" s="145"/>
      <c r="H4" s="145"/>
      <c r="I4" s="159"/>
    </row>
    <row r="5" spans="1:9" ht="21.25" customHeight="1">
      <c r="A5" s="137"/>
      <c r="B5" s="157" t="s">
        <v>37</v>
      </c>
      <c r="C5" s="153"/>
      <c r="D5" s="157" t="s">
        <v>38</v>
      </c>
      <c r="E5" s="153"/>
      <c r="F5" s="157" t="s">
        <v>37</v>
      </c>
      <c r="G5" s="153"/>
      <c r="H5" s="157" t="s">
        <v>38</v>
      </c>
      <c r="I5" s="153"/>
    </row>
    <row r="6" spans="1:9" ht="21" customHeight="1">
      <c r="A6" s="20" t="s">
        <v>39</v>
      </c>
      <c r="B6" s="149"/>
      <c r="C6" s="131"/>
      <c r="D6" s="130"/>
      <c r="E6" s="131"/>
      <c r="F6" s="135" t="s">
        <v>128</v>
      </c>
      <c r="G6" s="131"/>
      <c r="H6" s="132"/>
      <c r="I6" s="133"/>
    </row>
    <row r="7" spans="1:9" ht="21" customHeight="1">
      <c r="A7" s="20" t="s">
        <v>40</v>
      </c>
      <c r="B7" s="149"/>
      <c r="C7" s="131"/>
      <c r="D7" s="130"/>
      <c r="E7" s="131"/>
      <c r="F7" s="135"/>
      <c r="G7" s="131"/>
      <c r="H7" s="134"/>
      <c r="I7" s="131"/>
    </row>
    <row r="8" spans="1:9" ht="21" customHeight="1">
      <c r="A8" s="20" t="s">
        <v>41</v>
      </c>
      <c r="B8" s="149"/>
      <c r="C8" s="131"/>
      <c r="D8" s="130"/>
      <c r="E8" s="131"/>
      <c r="F8" s="135" t="s">
        <v>129</v>
      </c>
      <c r="G8" s="131"/>
      <c r="H8" s="134" t="s">
        <v>130</v>
      </c>
      <c r="I8" s="131"/>
    </row>
    <row r="9" spans="1:9" ht="21" customHeight="1">
      <c r="A9" s="20" t="s">
        <v>42</v>
      </c>
      <c r="B9" s="149" t="s">
        <v>154</v>
      </c>
      <c r="C9" s="131"/>
      <c r="D9" s="130"/>
      <c r="E9" s="131"/>
      <c r="F9" s="135" t="s">
        <v>131</v>
      </c>
      <c r="G9" s="131"/>
      <c r="H9" s="134" t="s">
        <v>132</v>
      </c>
      <c r="I9" s="131"/>
    </row>
    <row r="10" spans="1:9" ht="21" customHeight="1">
      <c r="A10" s="20" t="s">
        <v>43</v>
      </c>
      <c r="B10" s="149"/>
      <c r="C10" s="131"/>
      <c r="D10" s="130"/>
      <c r="E10" s="131"/>
      <c r="F10" s="135" t="s">
        <v>157</v>
      </c>
      <c r="G10" s="131"/>
      <c r="H10" s="134" t="s">
        <v>158</v>
      </c>
      <c r="I10" s="131"/>
    </row>
    <row r="11" spans="1:9" ht="21" customHeight="1">
      <c r="A11" s="20" t="s">
        <v>44</v>
      </c>
      <c r="B11" s="149"/>
      <c r="C11" s="131"/>
      <c r="D11" s="130"/>
      <c r="E11" s="131"/>
      <c r="F11" s="135" t="s">
        <v>133</v>
      </c>
      <c r="G11" s="131"/>
      <c r="H11" s="134" t="s">
        <v>159</v>
      </c>
      <c r="I11" s="131"/>
    </row>
    <row r="12" spans="1:9" ht="21" customHeight="1">
      <c r="A12" s="20" t="s">
        <v>45</v>
      </c>
      <c r="B12" s="149"/>
      <c r="C12" s="131"/>
      <c r="D12" s="130"/>
      <c r="E12" s="131"/>
      <c r="F12" s="135"/>
      <c r="G12" s="131"/>
      <c r="H12" s="134"/>
      <c r="I12" s="131"/>
    </row>
    <row r="13" spans="1:9" ht="21" customHeight="1">
      <c r="A13" s="20" t="s">
        <v>46</v>
      </c>
      <c r="B13" s="149"/>
      <c r="C13" s="131"/>
      <c r="D13" s="130"/>
      <c r="E13" s="131"/>
      <c r="F13" s="135" t="s">
        <v>134</v>
      </c>
      <c r="G13" s="131"/>
      <c r="H13" s="134" t="s">
        <v>135</v>
      </c>
      <c r="I13" s="131"/>
    </row>
    <row r="14" spans="1:9" ht="21" customHeight="1">
      <c r="A14" s="20" t="s">
        <v>47</v>
      </c>
      <c r="B14" s="149"/>
      <c r="C14" s="131"/>
      <c r="D14" s="154"/>
      <c r="E14" s="155"/>
      <c r="F14" s="135"/>
      <c r="G14" s="131"/>
      <c r="H14" s="134"/>
      <c r="I14" s="131"/>
    </row>
    <row r="15" spans="1:9" ht="21" customHeight="1">
      <c r="A15" s="20" t="s">
        <v>48</v>
      </c>
      <c r="B15" s="149"/>
      <c r="C15" s="131"/>
      <c r="D15" s="130"/>
      <c r="E15" s="131"/>
      <c r="F15" s="135"/>
      <c r="G15" s="131"/>
      <c r="H15" s="134"/>
      <c r="I15" s="131"/>
    </row>
    <row r="16" spans="1:9" ht="21" customHeight="1">
      <c r="A16" s="20" t="s">
        <v>49</v>
      </c>
      <c r="B16" s="149" t="s">
        <v>153</v>
      </c>
      <c r="C16" s="131"/>
      <c r="D16" s="130"/>
      <c r="E16" s="131"/>
      <c r="F16" s="135"/>
      <c r="G16" s="131"/>
      <c r="H16" s="134"/>
      <c r="I16" s="131"/>
    </row>
    <row r="17" spans="1:9" ht="21" customHeight="1">
      <c r="A17" s="20" t="s">
        <v>50</v>
      </c>
      <c r="B17" s="149"/>
      <c r="C17" s="131"/>
      <c r="D17" s="130"/>
      <c r="E17" s="131"/>
      <c r="F17" s="135" t="s">
        <v>136</v>
      </c>
      <c r="G17" s="131"/>
      <c r="H17" s="134"/>
      <c r="I17" s="131"/>
    </row>
    <row r="18" spans="1:9" ht="21" customHeight="1">
      <c r="A18" s="20" t="s">
        <v>51</v>
      </c>
      <c r="B18" s="149" t="s">
        <v>152</v>
      </c>
      <c r="C18" s="131"/>
      <c r="D18" s="130"/>
      <c r="E18" s="131"/>
      <c r="F18" s="135" t="s">
        <v>137</v>
      </c>
      <c r="G18" s="131"/>
      <c r="H18" s="134" t="s">
        <v>140</v>
      </c>
      <c r="I18" s="131"/>
    </row>
    <row r="19" spans="1:9" ht="21" customHeight="1">
      <c r="A19" s="20" t="s">
        <v>52</v>
      </c>
      <c r="B19" s="149"/>
      <c r="C19" s="131"/>
      <c r="D19" s="130"/>
      <c r="E19" s="131"/>
      <c r="F19" s="135" t="s">
        <v>138</v>
      </c>
      <c r="G19" s="131"/>
      <c r="H19" s="134" t="s">
        <v>139</v>
      </c>
      <c r="I19" s="131"/>
    </row>
    <row r="20" spans="1:9" ht="21" customHeight="1">
      <c r="A20" s="20" t="s">
        <v>53</v>
      </c>
      <c r="B20" s="149" t="s">
        <v>151</v>
      </c>
      <c r="C20" s="131"/>
      <c r="D20" s="130"/>
      <c r="E20" s="131"/>
      <c r="F20" s="132"/>
      <c r="G20" s="133"/>
      <c r="H20" s="132"/>
      <c r="I20" s="133"/>
    </row>
    <row r="21" spans="1:9" ht="21" customHeight="1">
      <c r="A21" s="20" t="s">
        <v>54</v>
      </c>
      <c r="B21" s="149"/>
      <c r="C21" s="131"/>
      <c r="D21" s="130"/>
      <c r="E21" s="131"/>
      <c r="F21" s="135"/>
      <c r="G21" s="131"/>
      <c r="H21" s="132"/>
      <c r="I21" s="133"/>
    </row>
    <row r="22" spans="1:9" ht="21" customHeight="1">
      <c r="A22" s="20" t="s">
        <v>55</v>
      </c>
      <c r="B22" s="149"/>
      <c r="C22" s="131"/>
      <c r="D22" s="130"/>
      <c r="E22" s="131"/>
      <c r="F22" s="135"/>
      <c r="G22" s="131"/>
      <c r="H22" s="134"/>
      <c r="I22" s="131"/>
    </row>
    <row r="23" spans="1:9" ht="21" customHeight="1">
      <c r="A23" s="20" t="s">
        <v>56</v>
      </c>
      <c r="B23" s="149"/>
      <c r="C23" s="131"/>
      <c r="D23" s="130"/>
      <c r="E23" s="131"/>
      <c r="F23" s="135" t="s">
        <v>160</v>
      </c>
      <c r="G23" s="131"/>
      <c r="H23" s="134"/>
      <c r="I23" s="131"/>
    </row>
    <row r="24" spans="1:9" ht="21" customHeight="1">
      <c r="A24" s="20" t="s">
        <v>57</v>
      </c>
      <c r="B24" s="149" t="s">
        <v>150</v>
      </c>
      <c r="C24" s="131"/>
      <c r="D24" s="130"/>
      <c r="E24" s="131"/>
      <c r="F24" s="135" t="s">
        <v>141</v>
      </c>
      <c r="G24" s="131"/>
      <c r="H24" s="132"/>
      <c r="I24" s="133"/>
    </row>
    <row r="25" spans="1:9" ht="21" customHeight="1">
      <c r="A25" s="20" t="s">
        <v>58</v>
      </c>
      <c r="B25" s="149" t="s">
        <v>149</v>
      </c>
      <c r="C25" s="131"/>
      <c r="D25" s="130"/>
      <c r="E25" s="131"/>
      <c r="F25" s="135" t="s">
        <v>142</v>
      </c>
      <c r="G25" s="131"/>
      <c r="H25" s="134" t="s">
        <v>143</v>
      </c>
      <c r="I25" s="131"/>
    </row>
    <row r="26" spans="1:9" ht="21" customHeight="1">
      <c r="A26" s="20" t="s">
        <v>59</v>
      </c>
      <c r="B26" s="149"/>
      <c r="C26" s="131"/>
      <c r="D26" s="130"/>
      <c r="E26" s="131"/>
      <c r="F26" s="135" t="s">
        <v>161</v>
      </c>
      <c r="G26" s="131"/>
      <c r="H26" s="135" t="s">
        <v>144</v>
      </c>
      <c r="I26" s="131"/>
    </row>
    <row r="27" spans="1:9" ht="21" customHeight="1">
      <c r="A27" s="20" t="s">
        <v>60</v>
      </c>
      <c r="B27" s="149"/>
      <c r="C27" s="131"/>
      <c r="D27" s="130"/>
      <c r="E27" s="131"/>
      <c r="F27" s="132"/>
      <c r="G27" s="133"/>
      <c r="H27" s="132"/>
      <c r="I27" s="133"/>
    </row>
    <row r="28" spans="1:9" ht="21" customHeight="1">
      <c r="A28" s="20" t="s">
        <v>61</v>
      </c>
      <c r="B28" s="149" t="s">
        <v>148</v>
      </c>
      <c r="C28" s="131"/>
      <c r="D28" s="130"/>
      <c r="E28" s="131"/>
      <c r="F28" s="132"/>
      <c r="G28" s="133"/>
      <c r="H28" s="132"/>
      <c r="I28" s="133"/>
    </row>
    <row r="29" spans="1:9" ht="21" customHeight="1">
      <c r="A29" s="20" t="s">
        <v>62</v>
      </c>
      <c r="B29" s="149" t="s">
        <v>147</v>
      </c>
      <c r="C29" s="131"/>
      <c r="D29" s="154"/>
      <c r="E29" s="155"/>
      <c r="F29" s="132"/>
      <c r="G29" s="133"/>
      <c r="H29" s="132"/>
      <c r="I29" s="133"/>
    </row>
    <row r="30" spans="1:9" ht="21" customHeight="1">
      <c r="A30" s="20" t="s">
        <v>63</v>
      </c>
      <c r="B30" s="135" t="s">
        <v>144</v>
      </c>
      <c r="C30" s="131"/>
      <c r="D30" s="130"/>
      <c r="E30" s="131"/>
      <c r="F30" s="132"/>
      <c r="G30" s="133"/>
      <c r="H30" s="132"/>
      <c r="I30" s="133"/>
    </row>
    <row r="31" spans="1:9" ht="27" customHeight="1">
      <c r="A31" s="150" t="s">
        <v>64</v>
      </c>
      <c r="B31" s="151"/>
      <c r="C31" s="152"/>
      <c r="D31" s="152"/>
      <c r="E31" s="152"/>
      <c r="F31" s="152"/>
      <c r="G31" s="152"/>
      <c r="H31" s="152"/>
      <c r="I31" s="153"/>
    </row>
  </sheetData>
  <mergeCells count="112">
    <mergeCell ref="G3:I3"/>
    <mergeCell ref="H5:I5"/>
    <mergeCell ref="D13:E13"/>
    <mergeCell ref="B21:C21"/>
    <mergeCell ref="F5:G5"/>
    <mergeCell ref="B5:C5"/>
    <mergeCell ref="B20:C20"/>
    <mergeCell ref="D12:E12"/>
    <mergeCell ref="F4:I4"/>
    <mergeCell ref="B4:E4"/>
    <mergeCell ref="B13:C13"/>
    <mergeCell ref="D5:E5"/>
    <mergeCell ref="D15:E15"/>
    <mergeCell ref="F7:G7"/>
    <mergeCell ref="D8:E8"/>
    <mergeCell ref="B8:C8"/>
    <mergeCell ref="F15:G15"/>
    <mergeCell ref="H7:I7"/>
    <mergeCell ref="B15:C15"/>
    <mergeCell ref="D7:E7"/>
    <mergeCell ref="B7:C7"/>
    <mergeCell ref="F14:G14"/>
    <mergeCell ref="D17:E17"/>
    <mergeCell ref="F9:G9"/>
    <mergeCell ref="B30:C30"/>
    <mergeCell ref="H6:I6"/>
    <mergeCell ref="D14:E14"/>
    <mergeCell ref="B22:C22"/>
    <mergeCell ref="F6:G6"/>
    <mergeCell ref="B14:C14"/>
    <mergeCell ref="D6:E6"/>
    <mergeCell ref="B6:C6"/>
    <mergeCell ref="F13:G13"/>
    <mergeCell ref="D21:E21"/>
    <mergeCell ref="B29:C29"/>
    <mergeCell ref="B23:C23"/>
    <mergeCell ref="H8:I8"/>
    <mergeCell ref="D16:E16"/>
    <mergeCell ref="B24:C24"/>
    <mergeCell ref="F8:G8"/>
    <mergeCell ref="B16:C16"/>
    <mergeCell ref="B18:C18"/>
    <mergeCell ref="D10:E10"/>
    <mergeCell ref="B10:C10"/>
    <mergeCell ref="F17:G17"/>
    <mergeCell ref="D25:E25"/>
    <mergeCell ref="H9:I9"/>
    <mergeCell ref="B25:C25"/>
    <mergeCell ref="B17:C17"/>
    <mergeCell ref="D9:E9"/>
    <mergeCell ref="B9:C9"/>
    <mergeCell ref="F16:G16"/>
    <mergeCell ref="D24:E24"/>
    <mergeCell ref="H14:I14"/>
    <mergeCell ref="F22:G22"/>
    <mergeCell ref="D22:E22"/>
    <mergeCell ref="A31:I31"/>
    <mergeCell ref="D20:E20"/>
    <mergeCell ref="B28:C28"/>
    <mergeCell ref="F12:G12"/>
    <mergeCell ref="B12:C12"/>
    <mergeCell ref="D29:E29"/>
    <mergeCell ref="D28:E28"/>
    <mergeCell ref="F26:G26"/>
    <mergeCell ref="H17:I17"/>
    <mergeCell ref="F25:G25"/>
    <mergeCell ref="H16:I16"/>
    <mergeCell ref="F24:G24"/>
    <mergeCell ref="H15:I15"/>
    <mergeCell ref="F23:G23"/>
    <mergeCell ref="D23:E23"/>
    <mergeCell ref="H22:I22"/>
    <mergeCell ref="A4:A5"/>
    <mergeCell ref="B1:I1"/>
    <mergeCell ref="B2:I2"/>
    <mergeCell ref="B3:E3"/>
    <mergeCell ref="F19:G19"/>
    <mergeCell ref="D27:E27"/>
    <mergeCell ref="H11:I11"/>
    <mergeCell ref="D19:E19"/>
    <mergeCell ref="B27:C27"/>
    <mergeCell ref="F11:G11"/>
    <mergeCell ref="B19:C19"/>
    <mergeCell ref="D11:E11"/>
    <mergeCell ref="B11:C11"/>
    <mergeCell ref="F18:G18"/>
    <mergeCell ref="D26:E26"/>
    <mergeCell ref="H10:I10"/>
    <mergeCell ref="D18:E18"/>
    <mergeCell ref="B26:C26"/>
    <mergeCell ref="F10:G10"/>
    <mergeCell ref="H13:I13"/>
    <mergeCell ref="F21:G21"/>
    <mergeCell ref="F20:G20"/>
    <mergeCell ref="H12:I12"/>
    <mergeCell ref="H18:I18"/>
    <mergeCell ref="D30:E30"/>
    <mergeCell ref="F30:G30"/>
    <mergeCell ref="H21:I21"/>
    <mergeCell ref="F29:G29"/>
    <mergeCell ref="H20:I20"/>
    <mergeCell ref="F28:G28"/>
    <mergeCell ref="H19:I19"/>
    <mergeCell ref="F27:G27"/>
    <mergeCell ref="H30:I30"/>
    <mergeCell ref="H29:I29"/>
    <mergeCell ref="H28:I28"/>
    <mergeCell ref="H27:I27"/>
    <mergeCell ref="H26:I26"/>
    <mergeCell ref="H25:I25"/>
    <mergeCell ref="H24:I24"/>
    <mergeCell ref="H23:I23"/>
  </mergeCells>
  <pageMargins left="0.75" right="0.75" top="1" bottom="1" header="0.5" footer="0.5"/>
  <pageSetup paperSize="9" scale="90"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3"/>
  <sheetViews>
    <sheetView showGridLines="0" workbookViewId="0">
      <selection activeCell="F3" sqref="F3:H3"/>
    </sheetView>
  </sheetViews>
  <sheetFormatPr defaultColWidth="8.84375" defaultRowHeight="14.05" customHeight="1"/>
  <cols>
    <col min="1" max="1" width="13.15234375" style="65" customWidth="1"/>
    <col min="2" max="2" width="14.4609375" style="65" customWidth="1"/>
    <col min="3" max="3" width="12.84375" style="65" customWidth="1"/>
    <col min="4" max="4" width="13.3046875" style="65" customWidth="1"/>
    <col min="5" max="5" width="13.4609375" style="65" customWidth="1"/>
    <col min="6" max="6" width="12.3046875" style="65" customWidth="1"/>
    <col min="7" max="7" width="11.69140625" style="65" customWidth="1"/>
    <col min="8" max="8" width="16" style="65" customWidth="1"/>
    <col min="9" max="256" width="8.84375" style="65" customWidth="1"/>
    <col min="257" max="16384" width="8.84375" style="64"/>
  </cols>
  <sheetData>
    <row r="1" spans="1:8" ht="47.8" customHeight="1">
      <c r="A1" s="71" t="s">
        <v>0</v>
      </c>
      <c r="B1" s="183" t="s">
        <v>126</v>
      </c>
      <c r="C1" s="184"/>
      <c r="D1" s="184"/>
      <c r="E1" s="184"/>
      <c r="F1" s="184"/>
      <c r="G1" s="184"/>
      <c r="H1" s="164"/>
    </row>
    <row r="2" spans="1:8" ht="50.5" customHeight="1">
      <c r="A2" s="71" t="s">
        <v>1</v>
      </c>
      <c r="B2" s="183" t="s">
        <v>2</v>
      </c>
      <c r="C2" s="184"/>
      <c r="D2" s="184"/>
      <c r="E2" s="184"/>
      <c r="F2" s="184"/>
      <c r="G2" s="184"/>
      <c r="H2" s="164"/>
    </row>
    <row r="3" spans="1:8" ht="39.549999999999997" customHeight="1">
      <c r="A3" s="183" t="s">
        <v>185</v>
      </c>
      <c r="B3" s="164"/>
      <c r="C3" s="166"/>
      <c r="D3" s="164"/>
      <c r="E3" s="71" t="s">
        <v>4</v>
      </c>
      <c r="F3" s="183" t="s">
        <v>194</v>
      </c>
      <c r="G3" s="184"/>
      <c r="H3" s="164"/>
    </row>
    <row r="4" spans="1:8" ht="9" customHeight="1">
      <c r="A4" s="186"/>
      <c r="B4" s="164"/>
      <c r="C4" s="166"/>
      <c r="D4" s="164"/>
      <c r="E4" s="166"/>
      <c r="F4" s="164"/>
      <c r="G4" s="166"/>
      <c r="H4" s="164"/>
    </row>
    <row r="5" spans="1:8" ht="25.5" customHeight="1">
      <c r="A5" s="174" t="s">
        <v>184</v>
      </c>
      <c r="B5" s="173"/>
      <c r="C5" s="171" t="s">
        <v>183</v>
      </c>
      <c r="D5" s="173"/>
      <c r="E5" s="171" t="s">
        <v>182</v>
      </c>
      <c r="F5" s="173"/>
      <c r="G5" s="171" t="s">
        <v>181</v>
      </c>
      <c r="H5" s="173"/>
    </row>
    <row r="6" spans="1:8" ht="25.5" customHeight="1">
      <c r="A6" s="185" t="s">
        <v>180</v>
      </c>
      <c r="B6" s="164"/>
      <c r="C6" s="161"/>
      <c r="D6" s="162"/>
      <c r="E6" s="163" t="s">
        <v>179</v>
      </c>
      <c r="F6" s="164"/>
      <c r="G6" s="161"/>
      <c r="H6" s="162"/>
    </row>
    <row r="7" spans="1:8" ht="25.5" customHeight="1">
      <c r="A7" s="174" t="s">
        <v>178</v>
      </c>
      <c r="B7" s="172"/>
      <c r="C7" s="172"/>
      <c r="D7" s="173"/>
      <c r="E7" s="171" t="s">
        <v>177</v>
      </c>
      <c r="F7" s="172"/>
      <c r="G7" s="172"/>
      <c r="H7" s="173"/>
    </row>
    <row r="8" spans="1:8" ht="25.5" customHeight="1">
      <c r="A8" s="179" t="s">
        <v>191</v>
      </c>
      <c r="B8" s="176"/>
      <c r="C8" s="175" t="s">
        <v>176</v>
      </c>
      <c r="D8" s="176"/>
      <c r="E8" s="163" t="s">
        <v>175</v>
      </c>
      <c r="F8" s="164"/>
      <c r="G8" s="180">
        <v>2063</v>
      </c>
      <c r="H8" s="164"/>
    </row>
    <row r="9" spans="1:8" ht="25.5" customHeight="1">
      <c r="A9" s="177"/>
      <c r="B9" s="178"/>
      <c r="C9" s="177"/>
      <c r="D9" s="178"/>
      <c r="E9" s="163" t="s">
        <v>174</v>
      </c>
      <c r="F9" s="164"/>
      <c r="G9" s="180">
        <v>45</v>
      </c>
      <c r="H9" s="164"/>
    </row>
    <row r="10" spans="1:8" ht="25.5" customHeight="1">
      <c r="A10" s="174" t="s">
        <v>173</v>
      </c>
      <c r="B10" s="172"/>
      <c r="C10" s="172"/>
      <c r="D10" s="172"/>
      <c r="E10" s="172"/>
      <c r="F10" s="172"/>
      <c r="G10" s="172"/>
      <c r="H10" s="173"/>
    </row>
    <row r="11" spans="1:8" ht="25.5" customHeight="1">
      <c r="A11" s="169" t="s">
        <v>172</v>
      </c>
      <c r="B11" s="170"/>
      <c r="C11" s="170"/>
      <c r="D11" s="170"/>
      <c r="E11" s="166"/>
      <c r="F11" s="164"/>
      <c r="G11" s="166"/>
      <c r="H11" s="164"/>
    </row>
    <row r="12" spans="1:8" ht="25.5" customHeight="1">
      <c r="A12" s="169" t="s">
        <v>171</v>
      </c>
      <c r="B12" s="170"/>
      <c r="C12" s="170"/>
      <c r="D12" s="170"/>
      <c r="E12" s="166"/>
      <c r="F12" s="164"/>
      <c r="G12" s="166"/>
      <c r="H12" s="164"/>
    </row>
    <row r="13" spans="1:8" ht="25.5" customHeight="1">
      <c r="A13" s="169" t="s">
        <v>170</v>
      </c>
      <c r="B13" s="170"/>
      <c r="C13" s="170"/>
      <c r="D13" s="170"/>
      <c r="E13" s="166"/>
      <c r="F13" s="164"/>
      <c r="G13" s="166"/>
      <c r="H13" s="164"/>
    </row>
    <row r="14" spans="1:8" ht="14.8" customHeight="1">
      <c r="A14" s="165"/>
      <c r="B14" s="164"/>
      <c r="C14" s="166"/>
      <c r="D14" s="164"/>
      <c r="E14" s="166"/>
      <c r="F14" s="164"/>
      <c r="G14" s="166"/>
      <c r="H14" s="164"/>
    </row>
    <row r="15" spans="1:8" ht="23.05" customHeight="1">
      <c r="A15" s="167" t="s">
        <v>190</v>
      </c>
      <c r="B15" s="187" t="s">
        <v>169</v>
      </c>
      <c r="C15" s="188"/>
      <c r="D15" s="167" t="s">
        <v>168</v>
      </c>
      <c r="E15" s="167" t="s">
        <v>167</v>
      </c>
      <c r="F15" s="167" t="s">
        <v>166</v>
      </c>
      <c r="G15" s="167" t="s">
        <v>165</v>
      </c>
      <c r="H15" s="167" t="s">
        <v>164</v>
      </c>
    </row>
    <row r="16" spans="1:8" ht="19" customHeight="1">
      <c r="A16" s="168"/>
      <c r="B16" s="72" t="s">
        <v>163</v>
      </c>
      <c r="C16" s="72" t="s">
        <v>162</v>
      </c>
      <c r="D16" s="168"/>
      <c r="E16" s="168"/>
      <c r="F16" s="168"/>
      <c r="G16" s="168"/>
      <c r="H16" s="168"/>
    </row>
    <row r="17" spans="1:8" ht="31.5" customHeight="1">
      <c r="A17" s="74">
        <v>0.25</v>
      </c>
      <c r="B17" s="69">
        <v>2063</v>
      </c>
      <c r="C17" s="69">
        <v>2063</v>
      </c>
      <c r="D17" s="69">
        <v>200</v>
      </c>
      <c r="E17" s="69">
        <v>100</v>
      </c>
      <c r="F17" s="69">
        <v>100</v>
      </c>
      <c r="G17" s="68" t="s">
        <v>193</v>
      </c>
      <c r="H17" s="73"/>
    </row>
    <row r="18" spans="1:8" ht="33.75" customHeight="1">
      <c r="A18" s="70">
        <v>0.5</v>
      </c>
      <c r="B18" s="69">
        <v>45</v>
      </c>
      <c r="C18" s="69">
        <v>45</v>
      </c>
      <c r="D18" s="69">
        <v>200</v>
      </c>
      <c r="E18" s="69">
        <v>100</v>
      </c>
      <c r="F18" s="69">
        <v>100</v>
      </c>
      <c r="G18" s="68" t="s">
        <v>193</v>
      </c>
      <c r="H18" s="67" t="s">
        <v>186</v>
      </c>
    </row>
    <row r="19" spans="1:8" ht="28.5" customHeight="1">
      <c r="A19" s="181" t="s">
        <v>189</v>
      </c>
      <c r="B19" s="69">
        <v>2063</v>
      </c>
      <c r="C19" s="69">
        <v>2063</v>
      </c>
      <c r="D19" s="69">
        <v>200</v>
      </c>
      <c r="E19" s="69">
        <v>100</v>
      </c>
      <c r="F19" s="69">
        <v>100</v>
      </c>
      <c r="G19" s="68" t="s">
        <v>193</v>
      </c>
      <c r="H19" s="66" t="s">
        <v>187</v>
      </c>
    </row>
    <row r="20" spans="1:8" ht="27.75" customHeight="1">
      <c r="A20" s="182"/>
      <c r="B20" s="77">
        <v>45</v>
      </c>
      <c r="C20" s="77">
        <v>45</v>
      </c>
      <c r="D20" s="77">
        <v>200</v>
      </c>
      <c r="E20" s="77">
        <v>100</v>
      </c>
      <c r="F20" s="77">
        <v>100</v>
      </c>
      <c r="G20" s="78" t="s">
        <v>193</v>
      </c>
      <c r="H20" s="79" t="s">
        <v>188</v>
      </c>
    </row>
    <row r="21" spans="1:8" ht="22" customHeight="1">
      <c r="A21" s="75"/>
      <c r="B21" s="76"/>
      <c r="C21" s="76"/>
      <c r="D21" s="76"/>
      <c r="E21" s="76"/>
      <c r="F21" s="76"/>
      <c r="G21" s="76"/>
      <c r="H21" s="76"/>
    </row>
    <row r="22" spans="1:8" ht="20.05" customHeight="1">
      <c r="A22" s="75"/>
      <c r="B22" s="76"/>
      <c r="C22" s="76"/>
      <c r="D22" s="76"/>
      <c r="E22" s="76"/>
      <c r="F22" s="76"/>
      <c r="G22" s="76"/>
      <c r="H22" s="76"/>
    </row>
    <row r="23" spans="1:8" ht="20.05" customHeight="1">
      <c r="A23" s="75"/>
      <c r="B23" s="76"/>
      <c r="C23" s="76"/>
      <c r="D23" s="76"/>
      <c r="E23" s="76"/>
      <c r="F23" s="76"/>
      <c r="G23" s="76"/>
      <c r="H23" s="76"/>
    </row>
  </sheetData>
  <mergeCells count="34">
    <mergeCell ref="B15:C15"/>
    <mergeCell ref="A7:D7"/>
    <mergeCell ref="E9:F9"/>
    <mergeCell ref="E8:F8"/>
    <mergeCell ref="A19:A20"/>
    <mergeCell ref="B1:H1"/>
    <mergeCell ref="B2:H2"/>
    <mergeCell ref="A6:B6"/>
    <mergeCell ref="G5:H5"/>
    <mergeCell ref="E5:F5"/>
    <mergeCell ref="C5:D5"/>
    <mergeCell ref="F3:H3"/>
    <mergeCell ref="C6:D6"/>
    <mergeCell ref="A11:H11"/>
    <mergeCell ref="A3:D3"/>
    <mergeCell ref="A5:B5"/>
    <mergeCell ref="A4:H4"/>
    <mergeCell ref="D15:D16"/>
    <mergeCell ref="G6:H6"/>
    <mergeCell ref="E6:F6"/>
    <mergeCell ref="A14:H14"/>
    <mergeCell ref="A15:A16"/>
    <mergeCell ref="A13:H13"/>
    <mergeCell ref="E7:H7"/>
    <mergeCell ref="H15:H16"/>
    <mergeCell ref="G15:G16"/>
    <mergeCell ref="F15:F16"/>
    <mergeCell ref="E15:E16"/>
    <mergeCell ref="A12:H12"/>
    <mergeCell ref="A10:H10"/>
    <mergeCell ref="C8:D9"/>
    <mergeCell ref="A8:B9"/>
    <mergeCell ref="G9:H9"/>
    <mergeCell ref="G8:H8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4"/>
  <sheetViews>
    <sheetView showGridLines="0" workbookViewId="0">
      <selection activeCell="C31" sqref="C31"/>
    </sheetView>
  </sheetViews>
  <sheetFormatPr defaultColWidth="10.84375" defaultRowHeight="14.05" customHeight="1"/>
  <cols>
    <col min="1" max="1" width="17.4609375" style="35" customWidth="1"/>
    <col min="2" max="2" width="21.3046875" style="35" customWidth="1"/>
    <col min="3" max="3" width="13.15234375" style="35" customWidth="1"/>
    <col min="4" max="4" width="13.4609375" style="35" customWidth="1"/>
    <col min="5" max="5" width="19.69140625" style="35" customWidth="1"/>
    <col min="6" max="6" width="14.69140625" style="35" customWidth="1"/>
    <col min="7" max="7" width="20.69140625" style="35" customWidth="1"/>
    <col min="8" max="8" width="14.84375" style="35" customWidth="1"/>
    <col min="9" max="9" width="12.69140625" style="35" customWidth="1"/>
    <col min="10" max="10" width="13" style="35" customWidth="1"/>
    <col min="11" max="256" width="10.84375" style="35" customWidth="1"/>
    <col min="257" max="16384" width="10.84375" style="34"/>
  </cols>
  <sheetData>
    <row r="1" spans="1:256" ht="60" customHeight="1"/>
    <row r="2" spans="1:256" s="36" customFormat="1" ht="42.45">
      <c r="A2" s="38" t="s">
        <v>79</v>
      </c>
      <c r="B2" s="38" t="s">
        <v>123</v>
      </c>
      <c r="C2" s="38" t="s">
        <v>122</v>
      </c>
      <c r="D2" s="38" t="s">
        <v>121</v>
      </c>
      <c r="E2" s="38" t="s">
        <v>120</v>
      </c>
      <c r="F2" s="38" t="s">
        <v>119</v>
      </c>
      <c r="G2" s="38" t="s">
        <v>118</v>
      </c>
      <c r="H2" s="38" t="s">
        <v>117</v>
      </c>
      <c r="I2" s="38" t="s">
        <v>116</v>
      </c>
      <c r="J2" s="38" t="s">
        <v>115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14.05" customHeight="1">
      <c r="A3" s="192" t="s">
        <v>78</v>
      </c>
      <c r="B3" s="192" t="s">
        <v>102</v>
      </c>
      <c r="C3" s="194">
        <v>28.6</v>
      </c>
      <c r="D3" s="194">
        <v>57.2</v>
      </c>
      <c r="E3" s="39" t="s">
        <v>114</v>
      </c>
      <c r="F3" s="40">
        <v>1.5</v>
      </c>
      <c r="G3" s="195"/>
      <c r="H3" s="195"/>
      <c r="I3" s="194">
        <f>F3+F4+F5+F6+D3+D5</f>
        <v>80.099999999999994</v>
      </c>
      <c r="J3" s="197">
        <v>4.5</v>
      </c>
    </row>
    <row r="4" spans="1:256" ht="14.05" customHeight="1">
      <c r="A4" s="190"/>
      <c r="B4" s="190"/>
      <c r="C4" s="190"/>
      <c r="D4" s="190"/>
      <c r="E4" s="39" t="s">
        <v>113</v>
      </c>
      <c r="F4" s="40">
        <v>1.5</v>
      </c>
      <c r="G4" s="190"/>
      <c r="H4" s="190"/>
      <c r="I4" s="190"/>
      <c r="J4" s="190"/>
    </row>
    <row r="5" spans="1:256" ht="14.05" customHeight="1">
      <c r="A5" s="190"/>
      <c r="B5" s="192" t="s">
        <v>112</v>
      </c>
      <c r="C5" s="194">
        <v>6.3</v>
      </c>
      <c r="D5" s="194">
        <v>18.899999999999999</v>
      </c>
      <c r="E5" s="39" t="s">
        <v>111</v>
      </c>
      <c r="F5" s="40">
        <v>0.7</v>
      </c>
      <c r="G5" s="190"/>
      <c r="H5" s="190"/>
      <c r="I5" s="190"/>
      <c r="J5" s="190"/>
    </row>
    <row r="6" spans="1:256" ht="14.05" customHeight="1">
      <c r="A6" s="190"/>
      <c r="B6" s="190"/>
      <c r="C6" s="190"/>
      <c r="D6" s="190"/>
      <c r="E6" s="39" t="s">
        <v>110</v>
      </c>
      <c r="F6" s="40">
        <v>0.3</v>
      </c>
      <c r="G6" s="190"/>
      <c r="H6" s="190"/>
      <c r="I6" s="190"/>
      <c r="J6" s="190"/>
    </row>
    <row r="7" spans="1:256" ht="14.05" customHeight="1">
      <c r="A7" s="189" t="s">
        <v>77</v>
      </c>
      <c r="B7" s="189" t="s">
        <v>109</v>
      </c>
      <c r="C7" s="193">
        <v>3.4</v>
      </c>
      <c r="D7" s="193">
        <v>37.4</v>
      </c>
      <c r="E7" s="41" t="s">
        <v>108</v>
      </c>
      <c r="F7" s="193">
        <v>14.4</v>
      </c>
      <c r="G7" s="41" t="s">
        <v>96</v>
      </c>
      <c r="H7" s="42">
        <v>17.5</v>
      </c>
      <c r="I7" s="193">
        <v>86.8</v>
      </c>
      <c r="J7" s="196">
        <v>6.5</v>
      </c>
    </row>
    <row r="8" spans="1:256" ht="14.05" customHeight="1">
      <c r="A8" s="190"/>
      <c r="B8" s="190"/>
      <c r="C8" s="190"/>
      <c r="D8" s="190"/>
      <c r="E8" s="41" t="s">
        <v>105</v>
      </c>
      <c r="F8" s="190"/>
      <c r="G8" s="41" t="s">
        <v>107</v>
      </c>
      <c r="H8" s="42">
        <v>17.5</v>
      </c>
      <c r="I8" s="190"/>
      <c r="J8" s="190"/>
    </row>
    <row r="9" spans="1:256" ht="14.05" customHeight="1">
      <c r="A9" s="192" t="s">
        <v>25</v>
      </c>
      <c r="B9" s="39" t="s">
        <v>106</v>
      </c>
      <c r="C9" s="40">
        <v>3.4</v>
      </c>
      <c r="D9" s="40">
        <v>30.6</v>
      </c>
      <c r="E9" s="192" t="s">
        <v>105</v>
      </c>
      <c r="F9" s="194">
        <v>3.6</v>
      </c>
      <c r="G9" s="39" t="s">
        <v>104</v>
      </c>
      <c r="H9" s="40">
        <v>35</v>
      </c>
      <c r="I9" s="194">
        <f>+H9+H10+F9+D9+D10+D11</f>
        <v>101.2</v>
      </c>
      <c r="J9" s="194">
        <v>8</v>
      </c>
    </row>
    <row r="10" spans="1:256" ht="14.05" customHeight="1">
      <c r="A10" s="190"/>
      <c r="B10" s="39" t="s">
        <v>91</v>
      </c>
      <c r="C10" s="40">
        <v>10.4</v>
      </c>
      <c r="D10" s="40">
        <v>10.4</v>
      </c>
      <c r="E10" s="190"/>
      <c r="F10" s="190"/>
      <c r="G10" s="198" t="s">
        <v>100</v>
      </c>
      <c r="H10" s="200">
        <v>9</v>
      </c>
      <c r="I10" s="190"/>
      <c r="J10" s="190"/>
    </row>
    <row r="11" spans="1:256" ht="14.05" customHeight="1">
      <c r="A11" s="190"/>
      <c r="B11" s="39" t="s">
        <v>103</v>
      </c>
      <c r="C11" s="40">
        <v>6.3</v>
      </c>
      <c r="D11" s="40">
        <v>12.6</v>
      </c>
      <c r="E11" s="190"/>
      <c r="F11" s="190"/>
      <c r="G11" s="199"/>
      <c r="H11" s="201"/>
      <c r="I11" s="190"/>
      <c r="J11" s="190"/>
    </row>
    <row r="12" spans="1:256" ht="14.05" customHeight="1">
      <c r="A12" s="189" t="s">
        <v>76</v>
      </c>
      <c r="B12" s="189" t="s">
        <v>102</v>
      </c>
      <c r="C12" s="193">
        <v>28.6</v>
      </c>
      <c r="D12" s="193">
        <v>57.2</v>
      </c>
      <c r="E12" s="41" t="s">
        <v>101</v>
      </c>
      <c r="F12" s="42">
        <v>0.5</v>
      </c>
      <c r="G12" s="189" t="s">
        <v>100</v>
      </c>
      <c r="H12" s="193">
        <v>18</v>
      </c>
      <c r="I12" s="193">
        <f>H12+F12+F13+F14+D12</f>
        <v>77.2</v>
      </c>
      <c r="J12" s="193">
        <v>12</v>
      </c>
    </row>
    <row r="13" spans="1:256" ht="14.05" customHeight="1">
      <c r="A13" s="190"/>
      <c r="B13" s="190"/>
      <c r="C13" s="190"/>
      <c r="D13" s="190"/>
      <c r="E13" s="41" t="s">
        <v>99</v>
      </c>
      <c r="F13" s="42">
        <v>0.6</v>
      </c>
      <c r="G13" s="190"/>
      <c r="H13" s="190"/>
      <c r="I13" s="190"/>
      <c r="J13" s="190"/>
    </row>
    <row r="14" spans="1:256" ht="14.05" customHeight="1">
      <c r="A14" s="190"/>
      <c r="B14" s="190"/>
      <c r="C14" s="190"/>
      <c r="D14" s="190"/>
      <c r="E14" s="41" t="s">
        <v>98</v>
      </c>
      <c r="F14" s="42">
        <v>0.9</v>
      </c>
      <c r="G14" s="190"/>
      <c r="H14" s="190"/>
      <c r="I14" s="190"/>
      <c r="J14" s="190"/>
    </row>
    <row r="15" spans="1:256" ht="23.5" customHeight="1">
      <c r="A15" s="192" t="s">
        <v>21</v>
      </c>
      <c r="B15" s="39" t="s">
        <v>97</v>
      </c>
      <c r="C15" s="40">
        <v>3.4</v>
      </c>
      <c r="D15" s="40">
        <v>23.8</v>
      </c>
      <c r="E15" s="39" t="s">
        <v>90</v>
      </c>
      <c r="F15" s="40">
        <v>0.6</v>
      </c>
      <c r="G15" s="192" t="s">
        <v>96</v>
      </c>
      <c r="H15" s="194">
        <v>17.5</v>
      </c>
      <c r="I15" s="194">
        <v>54.7</v>
      </c>
      <c r="J15" s="194">
        <v>8</v>
      </c>
    </row>
    <row r="16" spans="1:256" ht="14.05" customHeight="1">
      <c r="A16" s="190"/>
      <c r="B16" s="192" t="s">
        <v>91</v>
      </c>
      <c r="C16" s="194">
        <v>10.4</v>
      </c>
      <c r="D16" s="194">
        <v>10.4</v>
      </c>
      <c r="E16" s="39" t="s">
        <v>95</v>
      </c>
      <c r="F16" s="40">
        <v>1.8</v>
      </c>
      <c r="G16" s="190"/>
      <c r="H16" s="190"/>
      <c r="I16" s="190"/>
      <c r="J16" s="190"/>
    </row>
    <row r="17" spans="1:10" ht="14.05" customHeight="1">
      <c r="A17" s="190"/>
      <c r="B17" s="190"/>
      <c r="C17" s="190"/>
      <c r="D17" s="190"/>
      <c r="E17" s="39" t="s">
        <v>94</v>
      </c>
      <c r="F17" s="40">
        <v>0.6</v>
      </c>
      <c r="G17" s="190"/>
      <c r="H17" s="190"/>
      <c r="I17" s="190"/>
      <c r="J17" s="190"/>
    </row>
    <row r="18" spans="1:10" ht="14.05" customHeight="1">
      <c r="A18" s="189" t="s">
        <v>75</v>
      </c>
      <c r="B18" s="41" t="s">
        <v>93</v>
      </c>
      <c r="C18" s="42">
        <v>5.5</v>
      </c>
      <c r="D18" s="42">
        <v>44</v>
      </c>
      <c r="E18" s="41" t="s">
        <v>92</v>
      </c>
      <c r="F18" s="42">
        <v>1.8</v>
      </c>
      <c r="G18" s="191"/>
      <c r="H18" s="191"/>
      <c r="I18" s="193">
        <v>56.8</v>
      </c>
      <c r="J18" s="193">
        <v>4</v>
      </c>
    </row>
    <row r="19" spans="1:10" ht="14.05" customHeight="1">
      <c r="A19" s="190"/>
      <c r="B19" s="41" t="s">
        <v>91</v>
      </c>
      <c r="C19" s="42">
        <v>10.4</v>
      </c>
      <c r="D19" s="42">
        <v>10.4</v>
      </c>
      <c r="E19" s="41" t="s">
        <v>90</v>
      </c>
      <c r="F19" s="42">
        <v>0.6</v>
      </c>
      <c r="G19" s="190"/>
      <c r="H19" s="190"/>
      <c r="I19" s="190"/>
      <c r="J19" s="190"/>
    </row>
    <row r="20" spans="1:10" ht="14.05" customHeight="1">
      <c r="A20" s="192" t="s">
        <v>74</v>
      </c>
      <c r="B20" s="192" t="s">
        <v>89</v>
      </c>
      <c r="C20" s="194">
        <v>28.6</v>
      </c>
      <c r="D20" s="194">
        <v>28.6</v>
      </c>
      <c r="E20" s="39" t="s">
        <v>88</v>
      </c>
      <c r="F20" s="40">
        <v>0.2</v>
      </c>
      <c r="G20" s="195"/>
      <c r="H20" s="195"/>
      <c r="I20" s="194">
        <v>29.4</v>
      </c>
      <c r="J20" s="194">
        <v>2</v>
      </c>
    </row>
    <row r="21" spans="1:10" ht="14.05" customHeight="1">
      <c r="A21" s="190"/>
      <c r="B21" s="190"/>
      <c r="C21" s="190"/>
      <c r="D21" s="190"/>
      <c r="E21" s="39" t="s">
        <v>84</v>
      </c>
      <c r="F21" s="40">
        <v>0.6</v>
      </c>
      <c r="G21" s="190"/>
      <c r="H21" s="190"/>
      <c r="I21" s="190"/>
      <c r="J21" s="190"/>
    </row>
    <row r="22" spans="1:10" ht="14.05" customHeight="1">
      <c r="A22" s="189" t="s">
        <v>73</v>
      </c>
      <c r="B22" s="189" t="s">
        <v>87</v>
      </c>
      <c r="C22" s="193">
        <v>10.4</v>
      </c>
      <c r="D22" s="193">
        <v>72.8</v>
      </c>
      <c r="E22" s="41" t="s">
        <v>86</v>
      </c>
      <c r="F22" s="42">
        <v>0.8</v>
      </c>
      <c r="G22" s="191"/>
      <c r="H22" s="191"/>
      <c r="I22" s="193">
        <v>76.599999999999994</v>
      </c>
      <c r="J22" s="193">
        <v>6</v>
      </c>
    </row>
    <row r="23" spans="1:10" ht="14.05" customHeight="1">
      <c r="A23" s="190"/>
      <c r="B23" s="190"/>
      <c r="C23" s="190"/>
      <c r="D23" s="190"/>
      <c r="E23" s="41" t="s">
        <v>85</v>
      </c>
      <c r="F23" s="42">
        <v>2.4</v>
      </c>
      <c r="G23" s="190"/>
      <c r="H23" s="190"/>
      <c r="I23" s="190"/>
      <c r="J23" s="190"/>
    </row>
    <row r="24" spans="1:10" ht="14.05" customHeight="1">
      <c r="A24" s="190"/>
      <c r="B24" s="190"/>
      <c r="C24" s="190"/>
      <c r="D24" s="190"/>
      <c r="E24" s="41" t="s">
        <v>84</v>
      </c>
      <c r="F24" s="42">
        <v>0.6</v>
      </c>
      <c r="G24" s="190"/>
      <c r="H24" s="190"/>
      <c r="I24" s="190"/>
      <c r="J24" s="190"/>
    </row>
  </sheetData>
  <mergeCells count="62">
    <mergeCell ref="A9:A11"/>
    <mergeCell ref="B5:B6"/>
    <mergeCell ref="I22:I24"/>
    <mergeCell ref="J18:J19"/>
    <mergeCell ref="A7:A8"/>
    <mergeCell ref="I3:I6"/>
    <mergeCell ref="C5:C6"/>
    <mergeCell ref="H22:H24"/>
    <mergeCell ref="I18:I19"/>
    <mergeCell ref="A3:A6"/>
    <mergeCell ref="G10:G11"/>
    <mergeCell ref="H10:H11"/>
    <mergeCell ref="C7:C8"/>
    <mergeCell ref="D3:D4"/>
    <mergeCell ref="B7:B8"/>
    <mergeCell ref="C3:C4"/>
    <mergeCell ref="H3:H6"/>
    <mergeCell ref="B3:B4"/>
    <mergeCell ref="G3:G6"/>
    <mergeCell ref="I7:I8"/>
    <mergeCell ref="J3:J6"/>
    <mergeCell ref="D5:D6"/>
    <mergeCell ref="E9:E11"/>
    <mergeCell ref="H15:H17"/>
    <mergeCell ref="J7:J8"/>
    <mergeCell ref="D7:D8"/>
    <mergeCell ref="F7:F8"/>
    <mergeCell ref="J9:J11"/>
    <mergeCell ref="I9:I11"/>
    <mergeCell ref="F9:F11"/>
    <mergeCell ref="D12:D14"/>
    <mergeCell ref="A15:A17"/>
    <mergeCell ref="J12:J14"/>
    <mergeCell ref="G20:G21"/>
    <mergeCell ref="I12:I14"/>
    <mergeCell ref="H12:H14"/>
    <mergeCell ref="G12:G14"/>
    <mergeCell ref="A18:A19"/>
    <mergeCell ref="J15:J17"/>
    <mergeCell ref="I15:I17"/>
    <mergeCell ref="C20:C21"/>
    <mergeCell ref="A20:A21"/>
    <mergeCell ref="B16:B17"/>
    <mergeCell ref="C12:C14"/>
    <mergeCell ref="A12:A14"/>
    <mergeCell ref="B12:B14"/>
    <mergeCell ref="G15:G17"/>
    <mergeCell ref="J22:J24"/>
    <mergeCell ref="D22:D24"/>
    <mergeCell ref="C22:C24"/>
    <mergeCell ref="D16:D17"/>
    <mergeCell ref="H20:H21"/>
    <mergeCell ref="C16:C17"/>
    <mergeCell ref="J20:J21"/>
    <mergeCell ref="I20:I21"/>
    <mergeCell ref="D20:D21"/>
    <mergeCell ref="B22:B24"/>
    <mergeCell ref="A22:A24"/>
    <mergeCell ref="G22:G24"/>
    <mergeCell ref="H18:H19"/>
    <mergeCell ref="G18:G19"/>
    <mergeCell ref="B20:B21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Bar Plot</vt:lpstr>
      <vt:lpstr>Hemp Plot</vt:lpstr>
      <vt:lpstr>Automation Plot</vt:lpstr>
      <vt:lpstr>LX Weights (Emma)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McQueen</dc:creator>
  <cp:lastModifiedBy>Dimitri Grant</cp:lastModifiedBy>
  <cp:lastPrinted>2018-05-10T12:41:41Z</cp:lastPrinted>
  <dcterms:created xsi:type="dcterms:W3CDTF">2018-04-24T15:13:52Z</dcterms:created>
  <dcterms:modified xsi:type="dcterms:W3CDTF">2018-05-23T14:10:54Z</dcterms:modified>
</cp:coreProperties>
</file>